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675" windowHeight="8460" tabRatio="698" firstSheet="1" activeTab="6"/>
  </bookViews>
  <sheets>
    <sheet name="T1" sheetId="1" r:id="rId1"/>
    <sheet name="T2" sheetId="2" r:id="rId2"/>
    <sheet name="T3" sheetId="3" r:id="rId3"/>
    <sheet name="Sigma" sheetId="4" r:id="rId4"/>
    <sheet name="Micro" sheetId="5" r:id="rId5"/>
    <sheet name="Skippi" sheetId="6" r:id="rId6"/>
    <sheet name="Omega" sheetId="7" r:id="rId7"/>
    <sheet name="Żagle 500" sheetId="8" r:id="rId8"/>
    <sheet name="tabela frekwencji" sheetId="9" r:id="rId9"/>
  </sheets>
  <definedNames/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C9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7.xml><?xml version="1.0" encoding="utf-8"?>
<comments xmlns="http://schemas.openxmlformats.org/spreadsheetml/2006/main">
  <authors>
    <author>Jarosław</author>
  </authors>
  <commentList>
    <comment ref="C33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<sst xmlns="http://schemas.openxmlformats.org/spreadsheetml/2006/main" count="733" uniqueCount="523">
  <si>
    <t>miejsce</t>
  </si>
  <si>
    <t>Numer na żaglu</t>
  </si>
  <si>
    <t>nazwa</t>
  </si>
  <si>
    <t>punkty razem</t>
  </si>
  <si>
    <t>Ilość starujących &gt;&gt;&gt;</t>
  </si>
  <si>
    <t>współczynnik &gt;&gt;&gt;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</si>
  <si>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</si>
  <si>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</si>
  <si>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</si>
  <si>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</si>
  <si>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</si>
  <si>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</si>
  <si>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</si>
  <si>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</si>
  <si>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</si>
  <si>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Żagle 500</t>
  </si>
  <si>
    <t>Olsztyn</t>
  </si>
  <si>
    <t>Jan Majko</t>
  </si>
  <si>
    <t>Łukasz Pater</t>
  </si>
  <si>
    <t>NOSTER</t>
  </si>
  <si>
    <t>Jacek Samsel</t>
  </si>
  <si>
    <t>SANTANA</t>
  </si>
  <si>
    <t>BZS 437</t>
  </si>
  <si>
    <t>Pisz</t>
  </si>
  <si>
    <t>Piotr Adamowicz</t>
  </si>
  <si>
    <t>Piotr Malicki</t>
  </si>
  <si>
    <t>PROTON</t>
  </si>
  <si>
    <t>ZALEWO</t>
  </si>
  <si>
    <t>POL 8</t>
  </si>
  <si>
    <t>Przewidywana ilośc miejsc na regatach finałowych</t>
  </si>
  <si>
    <t xml:space="preserve"> - zakwalifikowane do finału</t>
  </si>
  <si>
    <t>- nie będą zakwalifikowane do finału</t>
  </si>
  <si>
    <t>- może będą zakwalifikowane do finału</t>
  </si>
  <si>
    <t>Robert Sobociński</t>
  </si>
  <si>
    <t>Wągrowiec</t>
  </si>
  <si>
    <t>Swornegacie</t>
  </si>
  <si>
    <t>BLACK &amp; WHITE</t>
  </si>
  <si>
    <t>POL 2005</t>
  </si>
  <si>
    <t>Mirosław Czech</t>
  </si>
  <si>
    <t>TAŃCZĄCA Z FALAMI</t>
  </si>
  <si>
    <t>POL 125</t>
  </si>
  <si>
    <t>Rafał Moszczyński</t>
  </si>
  <si>
    <t>OILER RACING</t>
  </si>
  <si>
    <t>POL 10000</t>
  </si>
  <si>
    <t>Marek Kmieć</t>
  </si>
  <si>
    <t>ALTER EGO</t>
  </si>
  <si>
    <t>Maciej Bufal</t>
  </si>
  <si>
    <t>DŻUMA</t>
  </si>
  <si>
    <t>AGI BU</t>
  </si>
  <si>
    <t>Andrzej Kęder</t>
  </si>
  <si>
    <t>PROTEST</t>
  </si>
  <si>
    <t>Marek Ciechanowicz</t>
  </si>
  <si>
    <t>MAŁY BRAT</t>
  </si>
  <si>
    <t>X 108</t>
  </si>
  <si>
    <t>Andrzej Lewandowski</t>
  </si>
  <si>
    <t>BOGUSIA</t>
  </si>
  <si>
    <t>Andrzej Rygielski</t>
  </si>
  <si>
    <t>ANDRZELA</t>
  </si>
  <si>
    <t>Sławomir Krajs</t>
  </si>
  <si>
    <t>RAFA 2</t>
  </si>
  <si>
    <t>NEOPROFIL</t>
  </si>
  <si>
    <t>POL 9668</t>
  </si>
  <si>
    <t>Aleksander Majkowski</t>
  </si>
  <si>
    <t>Maciej Grodzki</t>
  </si>
  <si>
    <t>Leszek Wojnar</t>
  </si>
  <si>
    <t>POL 92</t>
  </si>
  <si>
    <t>BARBA</t>
  </si>
  <si>
    <t>Paweł Bogdan</t>
  </si>
  <si>
    <t>POL 93</t>
  </si>
  <si>
    <t>POL 71</t>
  </si>
  <si>
    <t>BRUXA</t>
  </si>
  <si>
    <t>POL 88</t>
  </si>
  <si>
    <t>SEALAND</t>
  </si>
  <si>
    <t>MICRO</t>
  </si>
  <si>
    <t>SIGMA</t>
  </si>
  <si>
    <t>Michał Brzozowski</t>
  </si>
  <si>
    <t>Marian Zieliński</t>
  </si>
  <si>
    <t>Szymon Jabłkowski</t>
  </si>
  <si>
    <t>Solina</t>
  </si>
  <si>
    <t>Sulejów</t>
  </si>
  <si>
    <t>Powidz</t>
  </si>
  <si>
    <t>Czplinek</t>
  </si>
  <si>
    <t>Augustów</t>
  </si>
  <si>
    <t>POL 23</t>
  </si>
  <si>
    <t>Piotr Matwiejczuk</t>
  </si>
  <si>
    <t>LE BLOS</t>
  </si>
  <si>
    <t>POL 8788</t>
  </si>
  <si>
    <t>ALCHEMIK</t>
  </si>
  <si>
    <t>Radosław Cierpiał</t>
  </si>
  <si>
    <t>KRÓL LEW</t>
  </si>
  <si>
    <t>POL 7119</t>
  </si>
  <si>
    <t>Aleksander Lenczyk</t>
  </si>
  <si>
    <t>FANABERIA</t>
  </si>
  <si>
    <t>CASINO</t>
  </si>
  <si>
    <t>Wacław Skiba</t>
  </si>
  <si>
    <t>WAMOT</t>
  </si>
  <si>
    <t>Krzysztof Czajka</t>
  </si>
  <si>
    <t>RZ 5</t>
  </si>
  <si>
    <t>SYRENKA</t>
  </si>
  <si>
    <t>Karol Moskwa</t>
  </si>
  <si>
    <t>Grzegorz Banaszczyk</t>
  </si>
  <si>
    <t>POL 11</t>
  </si>
  <si>
    <t>Michał Pasiciel</t>
  </si>
  <si>
    <t>Szymon Bernat</t>
  </si>
  <si>
    <t>MAŁY CZORT</t>
  </si>
  <si>
    <t>POL 24</t>
  </si>
  <si>
    <t>Bartosz Piotrowski</t>
  </si>
  <si>
    <t>PIOTROSIU</t>
  </si>
  <si>
    <t>POL 13076</t>
  </si>
  <si>
    <t>Tomasz Menet</t>
  </si>
  <si>
    <t>POL 10101</t>
  </si>
  <si>
    <t>Marcin Woźniak</t>
  </si>
  <si>
    <t>NATA</t>
  </si>
  <si>
    <t>POL 73</t>
  </si>
  <si>
    <t>Tomasz Chełminiak</t>
  </si>
  <si>
    <t>Jerzy Ordyłowski</t>
  </si>
  <si>
    <t>TRZECH BUDRYSÓW</t>
  </si>
  <si>
    <t>Jacek Zyskowski</t>
  </si>
  <si>
    <t>POL 111</t>
  </si>
  <si>
    <t>Mirosław Sztuba</t>
  </si>
  <si>
    <t>Adam Kuciński</t>
  </si>
  <si>
    <t>CHATKA PUCHATKA</t>
  </si>
  <si>
    <t>Jacek Kamiński</t>
  </si>
  <si>
    <t>Anwil CUP</t>
  </si>
  <si>
    <t>Tarnobrzeg</t>
  </si>
  <si>
    <t>Stargard</t>
  </si>
  <si>
    <t>Ilawa</t>
  </si>
  <si>
    <t>Giżycko</t>
  </si>
  <si>
    <t>Warszawa</t>
  </si>
  <si>
    <t>Skippi 650</t>
  </si>
  <si>
    <t>Sigma Activ</t>
  </si>
  <si>
    <t>Grzegorz Guzowski</t>
  </si>
  <si>
    <t>Robert Kurczewski</t>
  </si>
  <si>
    <t>Robert Buczek</t>
  </si>
  <si>
    <t>Grzegorz Zając</t>
  </si>
  <si>
    <t>POL 7311</t>
  </si>
  <si>
    <t>MARIBO.PL</t>
  </si>
  <si>
    <t>POL 14980</t>
  </si>
  <si>
    <t>PK 16</t>
  </si>
  <si>
    <t>LIDA</t>
  </si>
  <si>
    <t>MARIBI.PL</t>
  </si>
  <si>
    <t>KTO</t>
  </si>
  <si>
    <t>SHREK</t>
  </si>
  <si>
    <t>RE</t>
  </si>
  <si>
    <t>Grzegorz Woźniak</t>
  </si>
  <si>
    <t>POL 11077</t>
  </si>
  <si>
    <t>ALCHEM</t>
  </si>
  <si>
    <t>PZ 98</t>
  </si>
  <si>
    <t>SALAMANDER</t>
  </si>
  <si>
    <t>XERREX</t>
  </si>
  <si>
    <t>Wojciech Spisak</t>
  </si>
  <si>
    <t>Mariusz Augustyniak</t>
  </si>
  <si>
    <t>I-2635</t>
  </si>
  <si>
    <t>RZY 078</t>
  </si>
  <si>
    <t>VOLKSWAGEN LEASING</t>
  </si>
  <si>
    <t>KASICA</t>
  </si>
  <si>
    <t>Tobiasz Zajączkowski</t>
  </si>
  <si>
    <t>Paweł Nawrocki</t>
  </si>
  <si>
    <t>Marek Kloska</t>
  </si>
  <si>
    <t>Radek Żurek</t>
  </si>
  <si>
    <t>POL 7733</t>
  </si>
  <si>
    <t>POL 9050</t>
  </si>
  <si>
    <t>POL 15132</t>
  </si>
  <si>
    <t>VOLVO OCEAN RACE</t>
  </si>
  <si>
    <t>EKO DECOR</t>
  </si>
  <si>
    <t>HIAB</t>
  </si>
  <si>
    <t>JOHNNY BLACK</t>
  </si>
  <si>
    <t>Maciej Twarowski</t>
  </si>
  <si>
    <t>Dobiesław Budzianowski</t>
  </si>
  <si>
    <t>POL 80</t>
  </si>
  <si>
    <t>POL 53</t>
  </si>
  <si>
    <t>SAILDEV</t>
  </si>
  <si>
    <t>SPRENGER</t>
  </si>
  <si>
    <t>BLACK MAGIC</t>
  </si>
  <si>
    <t>Norbert Nowacki</t>
  </si>
  <si>
    <t>Mateusz Gołąb</t>
  </si>
  <si>
    <t>POL 39</t>
  </si>
  <si>
    <t>PRO FIZ 90</t>
  </si>
  <si>
    <t>POL 36</t>
  </si>
  <si>
    <t>BATERFLAY</t>
  </si>
  <si>
    <t>Gerard Czajka</t>
  </si>
  <si>
    <t>A 993</t>
  </si>
  <si>
    <t>POL 43</t>
  </si>
  <si>
    <t>WZ 0808</t>
  </si>
  <si>
    <t>EPURO</t>
  </si>
  <si>
    <t>4 INNOVATION</t>
  </si>
  <si>
    <t>Radosłław Wajda</t>
  </si>
  <si>
    <t>MARINER</t>
  </si>
  <si>
    <t>MARZENIE OLI</t>
  </si>
  <si>
    <t>Mariusz Trzciński</t>
  </si>
  <si>
    <t>Jarosław Adamczuk</t>
  </si>
  <si>
    <t>Łukasz Milewski</t>
  </si>
  <si>
    <t>Mariusz Moraniec</t>
  </si>
  <si>
    <t>COCAINA</t>
  </si>
  <si>
    <t>MARIMAR</t>
  </si>
  <si>
    <t>COMANDREJA</t>
  </si>
  <si>
    <t>TOŁHAJ HAURATON</t>
  </si>
  <si>
    <t>DAYSY</t>
  </si>
  <si>
    <t>RZ 27</t>
  </si>
  <si>
    <t>Marek Sawicki</t>
  </si>
  <si>
    <t>Michał Malinowski</t>
  </si>
  <si>
    <t>Jan Wilk</t>
  </si>
  <si>
    <t>Kazimierz Nowak</t>
  </si>
  <si>
    <t>Wiktoria Przybyła</t>
  </si>
  <si>
    <t>KS 777</t>
  </si>
  <si>
    <t>RZ 404</t>
  </si>
  <si>
    <t>RZK 008</t>
  </si>
  <si>
    <t>23 GT</t>
  </si>
  <si>
    <t>RZ 194</t>
  </si>
  <si>
    <t>ELCOM</t>
  </si>
  <si>
    <t>CURRENCY ON TIME</t>
  </si>
  <si>
    <t>ADMIRAL W</t>
  </si>
  <si>
    <t>SANDOKAN</t>
  </si>
  <si>
    <t>SAGITA</t>
  </si>
  <si>
    <t>Mariusz Wandasiewicz</t>
  </si>
  <si>
    <t>Wit Madej</t>
  </si>
  <si>
    <t>Grzegorz Bieniek</t>
  </si>
  <si>
    <t>GRANATOWA</t>
  </si>
  <si>
    <t>ZIELONA</t>
  </si>
  <si>
    <t>POL 7</t>
  </si>
  <si>
    <t>Maciej Kamiński</t>
  </si>
  <si>
    <t>POL 21</t>
  </si>
  <si>
    <t>Łukasz Brona</t>
  </si>
  <si>
    <t>QUEEN BEE</t>
  </si>
  <si>
    <t>Mateusz Moliński</t>
  </si>
  <si>
    <t>ZARTAN</t>
  </si>
  <si>
    <t>Stanisłąw Hasiuk</t>
  </si>
  <si>
    <t>CEZAR</t>
  </si>
  <si>
    <t>Ryszard Tomczak</t>
  </si>
  <si>
    <t>3 SKRZYDŁO</t>
  </si>
  <si>
    <t>Andrzej Synowiec</t>
  </si>
  <si>
    <t>POWIAT</t>
  </si>
  <si>
    <t>Tomasz Kamiński</t>
  </si>
  <si>
    <t>BOSMAN</t>
  </si>
  <si>
    <t>POL 126</t>
  </si>
  <si>
    <t>Mirosław Maciejewski</t>
  </si>
  <si>
    <t>Patryk Powilan</t>
  </si>
  <si>
    <t>RYKOSZET</t>
  </si>
  <si>
    <t>Roman Gątarczyk</t>
  </si>
  <si>
    <t>POL 15051</t>
  </si>
  <si>
    <t>Jerzy Chlebiński</t>
  </si>
  <si>
    <t>ZJAWA</t>
  </si>
  <si>
    <t>Mariusz Wiśniewski</t>
  </si>
  <si>
    <t>KARI</t>
  </si>
  <si>
    <t>Jakub Paprota</t>
  </si>
  <si>
    <t>BAZA</t>
  </si>
  <si>
    <t>VOLVO</t>
  </si>
  <si>
    <t>LEGENDA II</t>
  </si>
  <si>
    <t>Emil Derda</t>
  </si>
  <si>
    <t>NEJA &amp; RYCHU</t>
  </si>
  <si>
    <t>Tomasz Żylik</t>
  </si>
  <si>
    <t>POL 4100</t>
  </si>
  <si>
    <t>Tomasz Grzegorek</t>
  </si>
  <si>
    <t>MACAN</t>
  </si>
  <si>
    <t>Omega</t>
  </si>
  <si>
    <t>Dariusz Gorczyński</t>
  </si>
  <si>
    <t>APP</t>
  </si>
  <si>
    <t>Jakub Sałek</t>
  </si>
  <si>
    <t>X</t>
  </si>
  <si>
    <t>Przemysław Drozd</t>
  </si>
  <si>
    <t>Wojciech Maćkowiak</t>
  </si>
  <si>
    <t>BIAŁY</t>
  </si>
  <si>
    <t>POL 10</t>
  </si>
  <si>
    <t>Krzysztof Ziaja</t>
  </si>
  <si>
    <t>POL 20</t>
  </si>
  <si>
    <t>Bartosz Smuszkiewicz</t>
  </si>
  <si>
    <t>Mieczysław Korzeniowski</t>
  </si>
  <si>
    <t>POL 18</t>
  </si>
  <si>
    <t>Krzysztof Mroziński</t>
  </si>
  <si>
    <t>Adam Wojnicki</t>
  </si>
  <si>
    <t>Andrzej Brzozowski</t>
  </si>
  <si>
    <t>Robert Zakrzewski</t>
  </si>
  <si>
    <t>RADIUS</t>
  </si>
  <si>
    <t>Lech Kujawski</t>
  </si>
  <si>
    <t>DOMA</t>
  </si>
  <si>
    <t>Józef Mordas</t>
  </si>
  <si>
    <t>BIEGNĄCY PO FALACH</t>
  </si>
  <si>
    <t>Henryk Borkowski</t>
  </si>
  <si>
    <t>SITUŚ</t>
  </si>
  <si>
    <t>Michał Kodracki</t>
  </si>
  <si>
    <t>TEQUILA</t>
  </si>
  <si>
    <t>Tomasz Nowak</t>
  </si>
  <si>
    <t>ANIA</t>
  </si>
  <si>
    <t>Bogdan Kosiedowski</t>
  </si>
  <si>
    <t>ARALIA</t>
  </si>
  <si>
    <t>Zbigniew Obławski</t>
  </si>
  <si>
    <t>Robert Drewnowski</t>
  </si>
  <si>
    <t>Paweł Paszewski</t>
  </si>
  <si>
    <t>BAJO BONGO</t>
  </si>
  <si>
    <t>JES</t>
  </si>
  <si>
    <t>NETKA</t>
  </si>
  <si>
    <t>Krzysztof Grajewski</t>
  </si>
  <si>
    <t>Tadeusz Olszewski</t>
  </si>
  <si>
    <t>Rafał Drewnowski</t>
  </si>
  <si>
    <t>Bartosz Andrałojć</t>
  </si>
  <si>
    <t>Eugeniusz Sztander</t>
  </si>
  <si>
    <t>OLA</t>
  </si>
  <si>
    <t>FLAMING</t>
  </si>
  <si>
    <t>Dariusz Janicki</t>
  </si>
  <si>
    <t>ZAGADKA</t>
  </si>
  <si>
    <t>POL 67</t>
  </si>
  <si>
    <t>Wojciech Bilewicz</t>
  </si>
  <si>
    <t>Sławomir Matarewicz</t>
  </si>
  <si>
    <t>Peter Jiri</t>
  </si>
  <si>
    <t>Dariusz Modliński</t>
  </si>
  <si>
    <t>Waldemar Grudziński</t>
  </si>
  <si>
    <t>HAKUNA MATATA</t>
  </si>
  <si>
    <t>VENTO</t>
  </si>
  <si>
    <t>ANDROMEDE</t>
  </si>
  <si>
    <t>JÓZEK BIMBER</t>
  </si>
  <si>
    <t>ŻYLETA</t>
  </si>
  <si>
    <t>Andrzej Bączkiewicz</t>
  </si>
  <si>
    <t>Tomasz Lisowiec</t>
  </si>
  <si>
    <t>Waldemar Gwoździński</t>
  </si>
  <si>
    <t>Mirsław Graffke</t>
  </si>
  <si>
    <t>BĄCZEK</t>
  </si>
  <si>
    <t>BIEGNĄCA PO FALACH</t>
  </si>
  <si>
    <t>BOMARYST</t>
  </si>
  <si>
    <t>BAVARIA</t>
  </si>
  <si>
    <t>Marian Preiss</t>
  </si>
  <si>
    <t>SENIORITA</t>
  </si>
  <si>
    <t>PI 70</t>
  </si>
  <si>
    <t>Mirosłąw Mordas</t>
  </si>
  <si>
    <t>LATAJĄCY HOLENDER</t>
  </si>
  <si>
    <t>AMBUŚ</t>
  </si>
  <si>
    <t>Cezary Jarosiński</t>
  </si>
  <si>
    <t>POL 5940</t>
  </si>
  <si>
    <t>S 767</t>
  </si>
  <si>
    <t>Bogusław Komorowski</t>
  </si>
  <si>
    <t>Marcin Drużkowski</t>
  </si>
  <si>
    <t>Marcin Przbylski</t>
  </si>
  <si>
    <t>Marek Badowski</t>
  </si>
  <si>
    <t>POL 196</t>
  </si>
  <si>
    <t>POL 199</t>
  </si>
  <si>
    <t>POL 63</t>
  </si>
  <si>
    <t>POL 150</t>
  </si>
  <si>
    <t>Piotr Bokota</t>
  </si>
  <si>
    <t>Marcin Przybylski</t>
  </si>
  <si>
    <t>Michał Wrzecionek</t>
  </si>
  <si>
    <t>POL 153</t>
  </si>
  <si>
    <t>Henryk Strzechuła</t>
  </si>
  <si>
    <t>POL 184</t>
  </si>
  <si>
    <t>Andrzej Kotwicki</t>
  </si>
  <si>
    <t>KOTWICA</t>
  </si>
  <si>
    <t>Mariusz Zanto</t>
  </si>
  <si>
    <t>TWEETY</t>
  </si>
  <si>
    <t>Sławomir Rohde</t>
  </si>
  <si>
    <t>POL 66</t>
  </si>
  <si>
    <t>Krzysztof Madziarz</t>
  </si>
  <si>
    <t>Rajmund Goliński</t>
  </si>
  <si>
    <t>PO 6</t>
  </si>
  <si>
    <t>MAGDZIARZ</t>
  </si>
  <si>
    <t>Tadeusz Garniewski</t>
  </si>
  <si>
    <t>Szczepan Dąbrowski</t>
  </si>
  <si>
    <t>Henryk Ponichter</t>
  </si>
  <si>
    <t>Antoni Brzeziński</t>
  </si>
  <si>
    <t>A 446</t>
  </si>
  <si>
    <t>POL 8544</t>
  </si>
  <si>
    <t>Wojciech Rutkowski</t>
  </si>
  <si>
    <t>Maciej Kondracki</t>
  </si>
  <si>
    <t>Zbigniew Zuchwalski</t>
  </si>
  <si>
    <t>MKKM</t>
  </si>
  <si>
    <t>SALAG</t>
  </si>
  <si>
    <t>S 760</t>
  </si>
  <si>
    <t>Andrzej Stępkowski</t>
  </si>
  <si>
    <t>Wojciech Dźurdź</t>
  </si>
  <si>
    <t>Piotr Ossowski</t>
  </si>
  <si>
    <t>Paweł Cherubin</t>
  </si>
  <si>
    <t>Adam Duchiński</t>
  </si>
  <si>
    <t>Grzegorz Zaskowski</t>
  </si>
  <si>
    <t>Zbigniew Czarniecki</t>
  </si>
  <si>
    <t>Wiesława Kulikowski</t>
  </si>
  <si>
    <t>Przemysław Brzeziński</t>
  </si>
  <si>
    <t>Robert Roszkowski</t>
  </si>
  <si>
    <t>BZS 501</t>
  </si>
  <si>
    <t>POL 710</t>
  </si>
  <si>
    <t>POL 127</t>
  </si>
  <si>
    <t>JW. ŚLEPSK</t>
  </si>
  <si>
    <t>MOS</t>
  </si>
  <si>
    <t>A 037</t>
  </si>
  <si>
    <t>ENCO</t>
  </si>
  <si>
    <t>A 039</t>
  </si>
  <si>
    <t>brązowe</t>
  </si>
  <si>
    <t>ECOTECH</t>
  </si>
  <si>
    <t>Daniel Sokołowski</t>
  </si>
  <si>
    <t>Adam Bronakowski</t>
  </si>
  <si>
    <t>Jerzy Górko</t>
  </si>
  <si>
    <t>Marek Sosnowski</t>
  </si>
  <si>
    <t>POL 101</t>
  </si>
  <si>
    <t>POL 133</t>
  </si>
  <si>
    <t>POL 156</t>
  </si>
  <si>
    <t>PA 555</t>
  </si>
  <si>
    <t>PERI</t>
  </si>
  <si>
    <t>CORS</t>
  </si>
  <si>
    <t>Jakub Rychciński</t>
  </si>
  <si>
    <t>ZUZANKA</t>
  </si>
  <si>
    <t>Czesław Kochanowski</t>
  </si>
  <si>
    <t>BMW</t>
  </si>
  <si>
    <t>Robert Prejwocki</t>
  </si>
  <si>
    <t>CZARNA PERŁA</t>
  </si>
  <si>
    <t>Jacek Grabiński</t>
  </si>
  <si>
    <t>BEPRO</t>
  </si>
  <si>
    <t>Cezart Brendowski</t>
  </si>
  <si>
    <t>SANBRE</t>
  </si>
  <si>
    <t>Wojciech Niczyporowicz</t>
  </si>
  <si>
    <t>RGG</t>
  </si>
  <si>
    <t>POL 181</t>
  </si>
  <si>
    <t>Jerzy Najdrowski</t>
  </si>
  <si>
    <t>Adam Wielechowski</t>
  </si>
  <si>
    <t>Bartosz Neugebauer</t>
  </si>
  <si>
    <t>Krzysztof Warywoda</t>
  </si>
  <si>
    <t>Robert Gołowacz</t>
  </si>
  <si>
    <t>Jakub Bronowicki</t>
  </si>
  <si>
    <t>Kamil Wypych</t>
  </si>
  <si>
    <t>Bartłomiej Oszczak</t>
  </si>
  <si>
    <t>2+1+1</t>
  </si>
  <si>
    <t>1+1</t>
  </si>
  <si>
    <t>Jerzy Piekarski</t>
  </si>
  <si>
    <t>PP</t>
  </si>
  <si>
    <t>Tomasz Wróbel</t>
  </si>
  <si>
    <t>ENDORFINA</t>
  </si>
  <si>
    <t>Jacek Pietraszewski</t>
  </si>
  <si>
    <t>OLAMI</t>
  </si>
  <si>
    <t>Piotr Olszewski</t>
  </si>
  <si>
    <t>POPIS</t>
  </si>
  <si>
    <t>Arkadiusz Sendlewski</t>
  </si>
  <si>
    <t>ZACAPA</t>
  </si>
  <si>
    <t>Cezary Brędowski</t>
  </si>
  <si>
    <t>Y 175</t>
  </si>
  <si>
    <t>Karol Górski</t>
  </si>
  <si>
    <t>Marek Kojtynowski</t>
  </si>
  <si>
    <t>Tomasz Marchalski</t>
  </si>
  <si>
    <t>Grzegorz Jurczak</t>
  </si>
  <si>
    <t>Ryszard Dec</t>
  </si>
  <si>
    <t>TOMCOLOR</t>
  </si>
  <si>
    <t>POWER</t>
  </si>
  <si>
    <t>SOKA</t>
  </si>
  <si>
    <t>Artus</t>
  </si>
  <si>
    <t>Piotr Tarnacki</t>
  </si>
  <si>
    <t>POL 77</t>
  </si>
  <si>
    <t>ROCA</t>
  </si>
  <si>
    <t>RUS 39</t>
  </si>
  <si>
    <t>Gennady Svistunov</t>
  </si>
  <si>
    <t>Ruta Eistreike</t>
  </si>
  <si>
    <t>LAT 98</t>
  </si>
  <si>
    <t>Aneta Wilczyńska</t>
  </si>
  <si>
    <t>Krzysztof Mariański</t>
  </si>
  <si>
    <t>POL 333</t>
  </si>
  <si>
    <t>SHIPPING</t>
  </si>
  <si>
    <t>RAZZO</t>
  </si>
  <si>
    <t>CRYSTALL</t>
  </si>
  <si>
    <t>Sławomir Rhode</t>
  </si>
  <si>
    <t>BAKOMA</t>
  </si>
  <si>
    <t>RUS 59</t>
  </si>
  <si>
    <t>Vitaly Parshin</t>
  </si>
  <si>
    <t>ENERGY</t>
  </si>
  <si>
    <t>Piotr Eychler</t>
  </si>
  <si>
    <t>VENTUS</t>
  </si>
  <si>
    <t>Paweł Ejsmont</t>
  </si>
  <si>
    <t>NORTMAN</t>
  </si>
  <si>
    <t>Jacek Daszkiewicz</t>
  </si>
  <si>
    <t>RACEMAKER</t>
  </si>
  <si>
    <t>Robert Karney</t>
  </si>
  <si>
    <t>AHOY</t>
  </si>
  <si>
    <t>Arkadiusz Sadowski</t>
  </si>
  <si>
    <t>MON CHERI</t>
  </si>
  <si>
    <t>Bartłomiej Derda</t>
  </si>
  <si>
    <t>Jacek Jarzyna</t>
  </si>
  <si>
    <t>THOR</t>
  </si>
  <si>
    <t>OLYMPIA</t>
  </si>
  <si>
    <t>Czaplinek</t>
  </si>
  <si>
    <t>FOCUS 750</t>
  </si>
  <si>
    <t>Radosław Zurek</t>
  </si>
  <si>
    <t>Piotr Chudziński</t>
  </si>
  <si>
    <t>FURIAT</t>
  </si>
  <si>
    <t>BZ 962</t>
  </si>
  <si>
    <t>Henryk Koryciński</t>
  </si>
  <si>
    <t>CZARCIA</t>
  </si>
  <si>
    <t>Czesław Kacperski</t>
  </si>
  <si>
    <t>STONOGA</t>
  </si>
  <si>
    <t>A 511</t>
  </si>
  <si>
    <t>Marek Mogielnicki</t>
  </si>
  <si>
    <t>BUDGIE</t>
  </si>
  <si>
    <t>Sławomir Majka</t>
  </si>
  <si>
    <t>Jiri Vahalik</t>
  </si>
  <si>
    <t>DOVA</t>
  </si>
  <si>
    <t>Andrzej Jankowski</t>
  </si>
  <si>
    <t>DRAGO</t>
  </si>
  <si>
    <t>Piotr Groszyk</t>
  </si>
  <si>
    <t>HEVETA 3</t>
  </si>
  <si>
    <t>Marek Borys</t>
  </si>
  <si>
    <t>DRAKKAR</t>
  </si>
  <si>
    <t>Edward Peła</t>
  </si>
  <si>
    <t>MIRA</t>
  </si>
  <si>
    <t>Michał Bułkin</t>
  </si>
  <si>
    <t>MECHANIK AMW</t>
  </si>
  <si>
    <t>POL 5920</t>
  </si>
  <si>
    <t>Bolesłąw Płachecki</t>
  </si>
  <si>
    <t>ECO DECDOR</t>
  </si>
  <si>
    <t>Dominik Ostrowski</t>
  </si>
  <si>
    <t>OPCJA PL</t>
  </si>
  <si>
    <t>POL 9956</t>
  </si>
  <si>
    <t>Anna Jabłońska</t>
  </si>
  <si>
    <t>ZASTRZEGAM PL</t>
  </si>
  <si>
    <t>Wojciech Groszyk</t>
  </si>
  <si>
    <t>LEGIONOWO</t>
  </si>
  <si>
    <t>POL 15826</t>
  </si>
  <si>
    <t>POL 552</t>
  </si>
  <si>
    <t>Katzrayna Wandasiewicz</t>
  </si>
  <si>
    <t>ASTA LA VISTA</t>
  </si>
  <si>
    <t>Maciej Piasecki</t>
  </si>
  <si>
    <t>KUNA</t>
  </si>
  <si>
    <t>POL 41</t>
  </si>
  <si>
    <t>Paweł Kalota</t>
  </si>
  <si>
    <t>LION</t>
  </si>
  <si>
    <t>Maciej Sinczak</t>
  </si>
  <si>
    <t>CSM</t>
  </si>
  <si>
    <t>Piotr Słodułko</t>
  </si>
  <si>
    <t>Wojciech Chodakowski</t>
  </si>
  <si>
    <t>VC 12</t>
  </si>
  <si>
    <t>Artur Kos</t>
  </si>
  <si>
    <t>POL 30</t>
  </si>
  <si>
    <t>Andrzej Lipski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</si>
</sst>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0"/>
      <name val="Arial CE"/>
      <family val="0"/>
    </font>
    <font>
      <sz val="11"/>
      <name val="Arial CE"/>
      <family val="2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 quotePrefix="1">
      <alignment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36" borderId="18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6" borderId="19" xfId="0" applyFont="1" applyFill="1" applyBorder="1" applyAlignment="1" applyProtection="1">
      <alignment horizontal="center"/>
      <protection hidden="1"/>
    </xf>
    <xf numFmtId="0" fontId="5" fillId="36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37" borderId="2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38" borderId="20" xfId="0" applyFont="1" applyFill="1" applyBorder="1" applyAlignment="1">
      <alignment/>
    </xf>
    <xf numFmtId="0" fontId="5" fillId="36" borderId="18" xfId="0" applyFont="1" applyFill="1" applyBorder="1" applyAlignment="1" applyProtection="1">
      <alignment horizontal="center" wrapText="1"/>
      <protection hidden="1"/>
    </xf>
    <xf numFmtId="0" fontId="5" fillId="36" borderId="22" xfId="0" applyFont="1" applyFill="1" applyBorder="1" applyAlignment="1" applyProtection="1">
      <alignment horizontal="center" wrapText="1"/>
      <protection hidden="1"/>
    </xf>
    <xf numFmtId="0" fontId="5" fillId="36" borderId="23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36" borderId="18" xfId="0" applyFont="1" applyFill="1" applyBorder="1" applyAlignment="1" applyProtection="1">
      <alignment horizontal="center"/>
      <protection hidden="1"/>
    </xf>
    <xf numFmtId="0" fontId="5" fillId="36" borderId="22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 wrapText="1"/>
      <protection hidden="1"/>
    </xf>
    <xf numFmtId="0" fontId="8" fillId="0" borderId="0" xfId="0" applyFont="1" applyAlignment="1">
      <alignment horizontal="center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5" fillId="36" borderId="22" xfId="0" applyFont="1" applyFill="1" applyBorder="1" applyAlignment="1" applyProtection="1">
      <alignment horizontal="center" vertical="center" wrapText="1"/>
      <protection hidden="1"/>
    </xf>
    <xf numFmtId="0" fontId="5" fillId="36" borderId="2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zoomScale="65" zoomScaleNormal="65" zoomScalePageLayoutView="0" workbookViewId="0" topLeftCell="C1">
      <selection activeCell="L16" sqref="L16"/>
    </sheetView>
  </sheetViews>
  <sheetFormatPr defaultColWidth="9.140625" defaultRowHeight="12.75"/>
  <cols>
    <col min="1" max="1" width="9.140625" style="41" customWidth="1"/>
    <col min="2" max="2" width="14.57421875" style="41" customWidth="1"/>
    <col min="3" max="3" width="31.00390625" style="41" bestFit="1" customWidth="1"/>
    <col min="4" max="4" width="22.00390625" style="41" customWidth="1"/>
    <col min="5" max="5" width="13.421875" style="41" customWidth="1"/>
    <col min="6" max="6" width="14.00390625" style="41" customWidth="1"/>
    <col min="7" max="7" width="13.57421875" style="41" customWidth="1"/>
    <col min="8" max="8" width="14.140625" style="41" customWidth="1"/>
    <col min="9" max="9" width="11.8515625" style="41" customWidth="1"/>
    <col min="10" max="10" width="12.7109375" style="41" customWidth="1"/>
    <col min="11" max="12" width="14.00390625" style="41" customWidth="1"/>
    <col min="13" max="15" width="14.421875" style="41" customWidth="1"/>
    <col min="16" max="19" width="12.7109375" style="41" customWidth="1"/>
    <col min="20" max="20" width="12.28125" style="22" bestFit="1" customWidth="1"/>
    <col min="21" max="22" width="11.28125" style="23" customWidth="1"/>
    <col min="23" max="35" width="9.140625" style="23" customWidth="1"/>
    <col min="36" max="36" width="8.8515625" style="23" customWidth="1"/>
    <col min="37" max="38" width="9.140625" style="51" customWidth="1"/>
    <col min="39" max="16384" width="9.140625" style="41" customWidth="1"/>
  </cols>
  <sheetData>
    <row r="1" spans="21:38" s="22" customFormat="1" ht="15"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  <c r="AL1" s="24"/>
    </row>
    <row r="2" spans="1:38" s="22" customFormat="1" ht="15">
      <c r="A2" s="90" t="s">
        <v>6</v>
      </c>
      <c r="B2" s="90"/>
      <c r="C2" s="90"/>
      <c r="D2" s="90"/>
      <c r="E2" s="90"/>
      <c r="F2" s="90"/>
      <c r="G2" s="90"/>
      <c r="H2" s="90"/>
      <c r="I2" s="25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4"/>
    </row>
    <row r="3" spans="12:38" s="22" customFormat="1" ht="15">
      <c r="L3" s="90" t="s">
        <v>8</v>
      </c>
      <c r="M3" s="96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4"/>
      <c r="AL3" s="24"/>
    </row>
    <row r="4" spans="1:38" s="22" customFormat="1" ht="18" customHeight="1">
      <c r="A4" s="91" t="s">
        <v>11</v>
      </c>
      <c r="B4" s="91"/>
      <c r="C4" s="91"/>
      <c r="D4" s="91"/>
      <c r="E4" s="91"/>
      <c r="F4" s="91"/>
      <c r="G4" s="91"/>
      <c r="H4" s="91"/>
      <c r="I4" s="26"/>
      <c r="L4" s="22">
        <f>SUM(E7:R7)/8</f>
        <v>10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/>
      <c r="AL4" s="24"/>
    </row>
    <row r="5" spans="1:38" s="22" customFormat="1" ht="1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24"/>
    </row>
    <row r="6" spans="1:38" s="30" customFormat="1" ht="15" customHeight="1">
      <c r="A6" s="92" t="s">
        <v>0</v>
      </c>
      <c r="B6" s="87" t="s">
        <v>1</v>
      </c>
      <c r="C6" s="87" t="s">
        <v>7</v>
      </c>
      <c r="D6" s="27" t="s">
        <v>2</v>
      </c>
      <c r="E6" s="27" t="s">
        <v>123</v>
      </c>
      <c r="F6" s="27" t="s">
        <v>78</v>
      </c>
      <c r="G6" s="27" t="s">
        <v>124</v>
      </c>
      <c r="H6" s="27" t="s">
        <v>80</v>
      </c>
      <c r="I6" s="27" t="s">
        <v>79</v>
      </c>
      <c r="J6" s="27" t="s">
        <v>125</v>
      </c>
      <c r="K6" s="27" t="s">
        <v>35</v>
      </c>
      <c r="L6" s="27" t="s">
        <v>81</v>
      </c>
      <c r="M6" s="27" t="s">
        <v>34</v>
      </c>
      <c r="N6" s="27" t="s">
        <v>82</v>
      </c>
      <c r="O6" s="27" t="s">
        <v>16</v>
      </c>
      <c r="P6" s="27" t="s">
        <v>23</v>
      </c>
      <c r="Q6" s="27" t="s">
        <v>126</v>
      </c>
      <c r="R6" s="27" t="s">
        <v>127</v>
      </c>
      <c r="S6" s="27" t="s">
        <v>128</v>
      </c>
      <c r="T6" s="87" t="s">
        <v>3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  <c r="AL6" s="29"/>
    </row>
    <row r="7" spans="1:38" s="30" customFormat="1" ht="14.25" customHeight="1">
      <c r="A7" s="93"/>
      <c r="B7" s="88"/>
      <c r="C7" s="88"/>
      <c r="D7" s="31" t="s">
        <v>4</v>
      </c>
      <c r="E7" s="32">
        <f>COUNTIF(E9:E59,"&gt;0")</f>
        <v>12</v>
      </c>
      <c r="F7" s="32">
        <f>COUNTIF(F9:F59,"&gt;0")</f>
        <v>4</v>
      </c>
      <c r="G7" s="32">
        <f aca="true" t="shared" si="0" ref="G7:R7">COUNTIF(G9:G59,"&gt;0")</f>
        <v>0</v>
      </c>
      <c r="H7" s="32">
        <f t="shared" si="0"/>
        <v>14</v>
      </c>
      <c r="I7" s="32">
        <f t="shared" si="0"/>
        <v>0</v>
      </c>
      <c r="J7" s="32">
        <f t="shared" si="0"/>
        <v>9</v>
      </c>
      <c r="K7" s="32">
        <f t="shared" si="0"/>
        <v>0</v>
      </c>
      <c r="L7" s="32">
        <f t="shared" si="0"/>
        <v>10</v>
      </c>
      <c r="M7" s="32">
        <f t="shared" si="0"/>
        <v>6</v>
      </c>
      <c r="N7" s="32">
        <f t="shared" si="0"/>
        <v>4</v>
      </c>
      <c r="O7" s="32">
        <f t="shared" si="0"/>
        <v>7</v>
      </c>
      <c r="P7" s="32">
        <f t="shared" si="0"/>
        <v>0</v>
      </c>
      <c r="Q7" s="32">
        <f t="shared" si="0"/>
        <v>9</v>
      </c>
      <c r="R7" s="32">
        <f t="shared" si="0"/>
        <v>5</v>
      </c>
      <c r="S7" s="32">
        <f>COUNTIF(S9:S59,"&gt;0")</f>
        <v>5</v>
      </c>
      <c r="T7" s="8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29"/>
    </row>
    <row r="8" spans="1:38" s="30" customFormat="1" ht="14.25" customHeight="1">
      <c r="A8" s="94"/>
      <c r="B8" s="95"/>
      <c r="C8" s="95"/>
      <c r="D8" s="31" t="s">
        <v>5</v>
      </c>
      <c r="E8" s="31">
        <v>1</v>
      </c>
      <c r="F8" s="31">
        <v>1</v>
      </c>
      <c r="G8" s="32">
        <v>0.5</v>
      </c>
      <c r="H8" s="32">
        <v>1</v>
      </c>
      <c r="I8" s="32">
        <v>0.7</v>
      </c>
      <c r="J8" s="32">
        <v>0.5</v>
      </c>
      <c r="K8" s="32">
        <v>0.7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8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9"/>
    </row>
    <row r="9" spans="1:49" ht="33" customHeight="1">
      <c r="A9" s="58">
        <v>1</v>
      </c>
      <c r="B9" s="1"/>
      <c r="C9" s="1" t="s">
        <v>49</v>
      </c>
      <c r="D9" s="1" t="s">
        <v>50</v>
      </c>
      <c r="E9" s="3">
        <v>2</v>
      </c>
      <c r="F9" s="3"/>
      <c r="G9" s="2"/>
      <c r="H9" s="2">
        <v>2</v>
      </c>
      <c r="I9" s="2"/>
      <c r="J9" s="2"/>
      <c r="K9" s="2"/>
      <c r="L9" s="2"/>
      <c r="M9" s="2">
        <v>1</v>
      </c>
      <c r="N9" s="2"/>
      <c r="O9" s="2">
        <v>1</v>
      </c>
      <c r="P9" s="2"/>
      <c r="Q9" s="2">
        <v>3</v>
      </c>
      <c r="R9" s="2">
        <v>2</v>
      </c>
      <c r="S9" s="2">
        <v>1</v>
      </c>
      <c r="T9" s="57">
        <f>AJ9</f>
        <v>5527.52984852352</v>
      </c>
      <c r="U9" s="37">
        <f aca="true" t="shared" si="1" ref="U9:AH27">IF(OR(E9="",E9="-"),0,E$8*(101+1000*LOG10(E$7/E9)))</f>
        <v>879.1512503836436</v>
      </c>
      <c r="V9" s="37">
        <f t="shared" si="1"/>
        <v>0</v>
      </c>
      <c r="W9" s="37">
        <f t="shared" si="1"/>
        <v>0</v>
      </c>
      <c r="X9" s="37">
        <f t="shared" si="1"/>
        <v>946.0980400142569</v>
      </c>
      <c r="Y9" s="37">
        <f t="shared" si="1"/>
        <v>0</v>
      </c>
      <c r="Z9" s="37">
        <f t="shared" si="1"/>
        <v>0</v>
      </c>
      <c r="AA9" s="37">
        <f t="shared" si="1"/>
        <v>0</v>
      </c>
      <c r="AB9" s="37">
        <f t="shared" si="1"/>
        <v>0</v>
      </c>
      <c r="AC9" s="37">
        <f t="shared" si="1"/>
        <v>879.1512503836436</v>
      </c>
      <c r="AD9" s="37">
        <f t="shared" si="1"/>
        <v>0</v>
      </c>
      <c r="AE9" s="37">
        <f t="shared" si="1"/>
        <v>946.0980400142569</v>
      </c>
      <c r="AF9" s="37">
        <f t="shared" si="1"/>
        <v>0</v>
      </c>
      <c r="AG9" s="37">
        <f t="shared" si="1"/>
        <v>578.1212547196624</v>
      </c>
      <c r="AH9" s="37">
        <f t="shared" si="1"/>
        <v>498.9400086720376</v>
      </c>
      <c r="AI9" s="37">
        <f aca="true" t="shared" si="2" ref="AI9:AI47">IF(OR(S9="",S9="-"),0,S$8*(101+1000*LOG10(S$7/S9)))</f>
        <v>799.9700043360189</v>
      </c>
      <c r="AJ9" s="38">
        <f>SUM(U9:AI9)</f>
        <v>5527.52984852352</v>
      </c>
      <c r="AK9" s="39"/>
      <c r="AL9" s="39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ht="33" customHeight="1">
      <c r="A10" s="58">
        <v>2</v>
      </c>
      <c r="B10" s="1" t="s">
        <v>108</v>
      </c>
      <c r="C10" s="1" t="s">
        <v>106</v>
      </c>
      <c r="D10" s="1" t="s">
        <v>107</v>
      </c>
      <c r="E10" s="9">
        <v>3</v>
      </c>
      <c r="F10" s="4"/>
      <c r="G10" s="2"/>
      <c r="H10" s="2">
        <v>1</v>
      </c>
      <c r="I10" s="2"/>
      <c r="J10" s="2">
        <v>1</v>
      </c>
      <c r="K10" s="2"/>
      <c r="L10" s="2">
        <v>1</v>
      </c>
      <c r="M10" s="2">
        <v>3</v>
      </c>
      <c r="N10" s="2"/>
      <c r="O10" s="2"/>
      <c r="P10" s="2"/>
      <c r="Q10" s="2"/>
      <c r="R10" s="2">
        <v>3</v>
      </c>
      <c r="S10" s="2"/>
      <c r="T10" s="57">
        <f>AJ10</f>
        <v>4303.6880270062</v>
      </c>
      <c r="U10" s="37">
        <f t="shared" si="1"/>
        <v>703.0599913279624</v>
      </c>
      <c r="V10" s="37">
        <f t="shared" si="1"/>
        <v>0</v>
      </c>
      <c r="W10" s="37">
        <f t="shared" si="1"/>
        <v>0</v>
      </c>
      <c r="X10" s="37">
        <f t="shared" si="1"/>
        <v>1247.128035678238</v>
      </c>
      <c r="Y10" s="37">
        <f t="shared" si="1"/>
        <v>0</v>
      </c>
      <c r="Z10" s="37">
        <f t="shared" si="1"/>
        <v>527.6212547196624</v>
      </c>
      <c r="AA10" s="37">
        <f t="shared" si="1"/>
        <v>0</v>
      </c>
      <c r="AB10" s="37">
        <f t="shared" si="1"/>
        <v>1101</v>
      </c>
      <c r="AC10" s="37">
        <f t="shared" si="1"/>
        <v>402.0299956639812</v>
      </c>
      <c r="AD10" s="37">
        <f t="shared" si="1"/>
        <v>0</v>
      </c>
      <c r="AE10" s="37">
        <f t="shared" si="1"/>
        <v>0</v>
      </c>
      <c r="AF10" s="37">
        <f t="shared" si="1"/>
        <v>0</v>
      </c>
      <c r="AG10" s="37">
        <f t="shared" si="1"/>
        <v>0</v>
      </c>
      <c r="AH10" s="37">
        <f t="shared" si="1"/>
        <v>322.8487496163564</v>
      </c>
      <c r="AI10" s="37">
        <f t="shared" si="2"/>
        <v>0</v>
      </c>
      <c r="AJ10" s="38">
        <f aca="true" t="shared" si="3" ref="AJ10:AJ48">SUM(U10:AI10)</f>
        <v>4303.6880270062</v>
      </c>
      <c r="AK10" s="39"/>
      <c r="AL10" s="39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ht="33" customHeight="1">
      <c r="A11" s="58">
        <v>3</v>
      </c>
      <c r="B11" s="1">
        <v>3</v>
      </c>
      <c r="C11" s="1" t="s">
        <v>25</v>
      </c>
      <c r="D11" s="1" t="s">
        <v>26</v>
      </c>
      <c r="E11" s="3">
        <v>6</v>
      </c>
      <c r="F11" s="3"/>
      <c r="G11" s="2"/>
      <c r="H11" s="2">
        <v>3</v>
      </c>
      <c r="I11" s="2"/>
      <c r="J11" s="2"/>
      <c r="K11" s="2"/>
      <c r="L11" s="2">
        <v>2</v>
      </c>
      <c r="M11" s="2">
        <v>2</v>
      </c>
      <c r="N11" s="2"/>
      <c r="O11" s="2">
        <v>3</v>
      </c>
      <c r="P11" s="2"/>
      <c r="Q11" s="2">
        <v>2</v>
      </c>
      <c r="R11" s="2"/>
      <c r="S11" s="2">
        <v>3</v>
      </c>
      <c r="T11" s="57">
        <f>AJ11</f>
        <v>4096.166084364532</v>
      </c>
      <c r="U11" s="37">
        <f t="shared" si="1"/>
        <v>402.0299956639812</v>
      </c>
      <c r="V11" s="37">
        <f t="shared" si="1"/>
        <v>0</v>
      </c>
      <c r="W11" s="37">
        <f t="shared" si="1"/>
        <v>0</v>
      </c>
      <c r="X11" s="37">
        <f t="shared" si="1"/>
        <v>770.0067809585755</v>
      </c>
      <c r="Y11" s="37">
        <f t="shared" si="1"/>
        <v>0</v>
      </c>
      <c r="Z11" s="37">
        <f t="shared" si="1"/>
        <v>0</v>
      </c>
      <c r="AA11" s="37">
        <f t="shared" si="1"/>
        <v>0</v>
      </c>
      <c r="AB11" s="37">
        <f t="shared" si="1"/>
        <v>799.9700043360189</v>
      </c>
      <c r="AC11" s="37">
        <f t="shared" si="1"/>
        <v>578.1212547196624</v>
      </c>
      <c r="AD11" s="37">
        <f t="shared" si="1"/>
        <v>0</v>
      </c>
      <c r="AE11" s="37">
        <f t="shared" si="1"/>
        <v>468.97678529459444</v>
      </c>
      <c r="AF11" s="37">
        <f t="shared" si="1"/>
        <v>0</v>
      </c>
      <c r="AG11" s="37">
        <f t="shared" si="1"/>
        <v>754.2125137753437</v>
      </c>
      <c r="AH11" s="37">
        <f t="shared" si="1"/>
        <v>0</v>
      </c>
      <c r="AI11" s="37">
        <f t="shared" si="2"/>
        <v>322.8487496163564</v>
      </c>
      <c r="AJ11" s="38">
        <f t="shared" si="3"/>
        <v>4096.166084364532</v>
      </c>
      <c r="AK11" s="39"/>
      <c r="AL11" s="39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ht="33" customHeight="1">
      <c r="A12" s="58">
        <v>4</v>
      </c>
      <c r="B12" s="1" t="s">
        <v>135</v>
      </c>
      <c r="C12" s="1" t="s">
        <v>131</v>
      </c>
      <c r="D12" s="1" t="s">
        <v>139</v>
      </c>
      <c r="E12" s="3">
        <v>1</v>
      </c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>
        <v>1</v>
      </c>
      <c r="S12" s="2">
        <v>2</v>
      </c>
      <c r="T12" s="57">
        <f>AJ12</f>
        <v>3534.333768495006</v>
      </c>
      <c r="U12" s="37">
        <f t="shared" si="1"/>
        <v>1180.1812460476249</v>
      </c>
      <c r="V12" s="37">
        <f t="shared" si="1"/>
        <v>0</v>
      </c>
      <c r="W12" s="37">
        <f t="shared" si="1"/>
        <v>0</v>
      </c>
      <c r="X12" s="37">
        <f t="shared" si="1"/>
        <v>0</v>
      </c>
      <c r="Y12" s="37">
        <f t="shared" si="1"/>
        <v>0</v>
      </c>
      <c r="Z12" s="37">
        <f t="shared" si="1"/>
        <v>0</v>
      </c>
      <c r="AA12" s="37">
        <f t="shared" si="1"/>
        <v>0</v>
      </c>
      <c r="AB12" s="37">
        <f t="shared" si="1"/>
        <v>0</v>
      </c>
      <c r="AC12" s="37">
        <f t="shared" si="1"/>
        <v>0</v>
      </c>
      <c r="AD12" s="37">
        <f t="shared" si="1"/>
        <v>0</v>
      </c>
      <c r="AE12" s="37">
        <f t="shared" si="1"/>
        <v>0</v>
      </c>
      <c r="AF12" s="37">
        <f t="shared" si="1"/>
        <v>0</v>
      </c>
      <c r="AG12" s="37">
        <f t="shared" si="1"/>
        <v>1055.2425094393247</v>
      </c>
      <c r="AH12" s="37">
        <f t="shared" si="1"/>
        <v>799.9700043360189</v>
      </c>
      <c r="AI12" s="37">
        <f t="shared" si="2"/>
        <v>498.9400086720376</v>
      </c>
      <c r="AJ12" s="38">
        <f t="shared" si="3"/>
        <v>3534.333768495006</v>
      </c>
      <c r="AK12" s="39"/>
      <c r="AL12" s="39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ht="33" customHeight="1">
      <c r="A13" s="58">
        <v>5</v>
      </c>
      <c r="B13" s="1" t="s">
        <v>53</v>
      </c>
      <c r="C13" s="1" t="s">
        <v>51</v>
      </c>
      <c r="D13" s="1" t="s">
        <v>52</v>
      </c>
      <c r="E13" s="8">
        <v>9</v>
      </c>
      <c r="F13" s="8"/>
      <c r="G13" s="2"/>
      <c r="H13" s="2">
        <v>5</v>
      </c>
      <c r="I13" s="2"/>
      <c r="J13" s="2"/>
      <c r="K13" s="2"/>
      <c r="L13" s="2">
        <v>3</v>
      </c>
      <c r="M13" s="2">
        <v>4</v>
      </c>
      <c r="N13" s="2"/>
      <c r="O13" s="2">
        <v>4</v>
      </c>
      <c r="P13" s="2"/>
      <c r="Q13" s="2">
        <v>6</v>
      </c>
      <c r="R13" s="2"/>
      <c r="S13" s="2"/>
      <c r="T13" s="57">
        <f>AJ13</f>
        <v>2296.1960800285137</v>
      </c>
      <c r="U13" s="37">
        <f t="shared" si="1"/>
        <v>225.93873660829993</v>
      </c>
      <c r="V13" s="37">
        <f t="shared" si="1"/>
        <v>0</v>
      </c>
      <c r="W13" s="37">
        <f t="shared" si="1"/>
        <v>0</v>
      </c>
      <c r="X13" s="37">
        <f t="shared" si="1"/>
        <v>548.1580313422191</v>
      </c>
      <c r="Y13" s="37">
        <f t="shared" si="1"/>
        <v>0</v>
      </c>
      <c r="Z13" s="37">
        <f t="shared" si="1"/>
        <v>0</v>
      </c>
      <c r="AA13" s="37">
        <f t="shared" si="1"/>
        <v>0</v>
      </c>
      <c r="AB13" s="37">
        <f t="shared" si="1"/>
        <v>623.8787452803376</v>
      </c>
      <c r="AC13" s="37">
        <f t="shared" si="1"/>
        <v>277.09125905568123</v>
      </c>
      <c r="AD13" s="37">
        <f t="shared" si="1"/>
        <v>0</v>
      </c>
      <c r="AE13" s="37">
        <f t="shared" si="1"/>
        <v>344.0380486862945</v>
      </c>
      <c r="AF13" s="37">
        <f t="shared" si="1"/>
        <v>0</v>
      </c>
      <c r="AG13" s="37">
        <f t="shared" si="1"/>
        <v>277.09125905568123</v>
      </c>
      <c r="AH13" s="37">
        <f t="shared" si="1"/>
        <v>0</v>
      </c>
      <c r="AI13" s="37">
        <f t="shared" si="2"/>
        <v>0</v>
      </c>
      <c r="AJ13" s="38">
        <f t="shared" si="3"/>
        <v>2296.1960800285137</v>
      </c>
      <c r="AK13" s="39"/>
      <c r="AL13" s="39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ht="33" customHeight="1">
      <c r="A14" s="58">
        <v>6</v>
      </c>
      <c r="B14" s="1" t="s">
        <v>137</v>
      </c>
      <c r="C14" s="1" t="s">
        <v>114</v>
      </c>
      <c r="D14" s="1" t="s">
        <v>141</v>
      </c>
      <c r="E14" s="1">
        <v>5</v>
      </c>
      <c r="F14" s="8"/>
      <c r="G14" s="2"/>
      <c r="H14" s="2">
        <v>6</v>
      </c>
      <c r="I14" s="2"/>
      <c r="J14" s="2"/>
      <c r="K14" s="2"/>
      <c r="L14" s="2">
        <v>4</v>
      </c>
      <c r="M14" s="2">
        <v>5</v>
      </c>
      <c r="N14" s="2"/>
      <c r="O14" s="2"/>
      <c r="P14" s="2"/>
      <c r="Q14" s="2">
        <v>7</v>
      </c>
      <c r="R14" s="2"/>
      <c r="S14" s="2"/>
      <c r="T14" s="57">
        <f>AJ14</f>
        <v>1839.453751150931</v>
      </c>
      <c r="U14" s="37">
        <f t="shared" si="1"/>
        <v>481.211241711606</v>
      </c>
      <c r="V14" s="37">
        <f t="shared" si="1"/>
        <v>0</v>
      </c>
      <c r="W14" s="37">
        <f t="shared" si="1"/>
        <v>0</v>
      </c>
      <c r="X14" s="37">
        <f t="shared" si="1"/>
        <v>468.97678529459444</v>
      </c>
      <c r="Y14" s="37">
        <f t="shared" si="1"/>
        <v>0</v>
      </c>
      <c r="Z14" s="37">
        <f t="shared" si="1"/>
        <v>0</v>
      </c>
      <c r="AA14" s="37">
        <f t="shared" si="1"/>
        <v>0</v>
      </c>
      <c r="AB14" s="37">
        <f t="shared" si="1"/>
        <v>498.9400086720376</v>
      </c>
      <c r="AC14" s="37">
        <f t="shared" si="1"/>
        <v>180.18124604762482</v>
      </c>
      <c r="AD14" s="37">
        <f t="shared" si="1"/>
        <v>0</v>
      </c>
      <c r="AE14" s="37">
        <f t="shared" si="1"/>
        <v>0</v>
      </c>
      <c r="AF14" s="37">
        <f t="shared" si="1"/>
        <v>0</v>
      </c>
      <c r="AG14" s="37">
        <f t="shared" si="1"/>
        <v>210.14446942506805</v>
      </c>
      <c r="AH14" s="37">
        <f t="shared" si="1"/>
        <v>0</v>
      </c>
      <c r="AI14" s="37">
        <f t="shared" si="2"/>
        <v>0</v>
      </c>
      <c r="AJ14" s="38">
        <f t="shared" si="3"/>
        <v>1839.453751150931</v>
      </c>
      <c r="AK14" s="39"/>
      <c r="AL14" s="39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ht="33" customHeight="1">
      <c r="A15" s="58">
        <v>7</v>
      </c>
      <c r="B15" s="1" t="s">
        <v>136</v>
      </c>
      <c r="C15" s="1" t="s">
        <v>76</v>
      </c>
      <c r="D15" s="1" t="s">
        <v>140</v>
      </c>
      <c r="E15" s="4">
        <v>4</v>
      </c>
      <c r="F15" s="4"/>
      <c r="G15" s="2"/>
      <c r="H15" s="2"/>
      <c r="I15" s="2"/>
      <c r="J15" s="2"/>
      <c r="K15" s="2"/>
      <c r="L15" s="2"/>
      <c r="M15" s="2"/>
      <c r="N15" s="2"/>
      <c r="O15" s="2">
        <v>2</v>
      </c>
      <c r="P15" s="2"/>
      <c r="Q15" s="2">
        <v>4</v>
      </c>
      <c r="R15" s="2"/>
      <c r="S15" s="2"/>
      <c r="T15" s="57">
        <f>AJ15</f>
        <v>1676.3718171813005</v>
      </c>
      <c r="U15" s="37">
        <f t="shared" si="1"/>
        <v>578.1212547196624</v>
      </c>
      <c r="V15" s="37">
        <f t="shared" si="1"/>
        <v>0</v>
      </c>
      <c r="W15" s="37">
        <f t="shared" si="1"/>
        <v>0</v>
      </c>
      <c r="X15" s="37">
        <f t="shared" si="1"/>
        <v>0</v>
      </c>
      <c r="Y15" s="37">
        <f t="shared" si="1"/>
        <v>0</v>
      </c>
      <c r="Z15" s="37">
        <f t="shared" si="1"/>
        <v>0</v>
      </c>
      <c r="AA15" s="37">
        <f t="shared" si="1"/>
        <v>0</v>
      </c>
      <c r="AB15" s="37">
        <f t="shared" si="1"/>
        <v>0</v>
      </c>
      <c r="AC15" s="37">
        <f t="shared" si="1"/>
        <v>0</v>
      </c>
      <c r="AD15" s="37">
        <f t="shared" si="1"/>
        <v>0</v>
      </c>
      <c r="AE15" s="37">
        <f t="shared" si="1"/>
        <v>645.0680443502756</v>
      </c>
      <c r="AF15" s="37">
        <f t="shared" si="1"/>
        <v>0</v>
      </c>
      <c r="AG15" s="37">
        <f t="shared" si="1"/>
        <v>453.18251811136247</v>
      </c>
      <c r="AH15" s="37">
        <f t="shared" si="1"/>
        <v>0</v>
      </c>
      <c r="AI15" s="37">
        <f t="shared" si="2"/>
        <v>0</v>
      </c>
      <c r="AJ15" s="38">
        <f t="shared" si="3"/>
        <v>1676.3718171813005</v>
      </c>
      <c r="AK15" s="39"/>
      <c r="AL15" s="39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ht="33" customHeight="1">
      <c r="A16" s="58">
        <v>8</v>
      </c>
      <c r="B16" s="4"/>
      <c r="C16" s="1" t="s">
        <v>133</v>
      </c>
      <c r="D16" s="1" t="s">
        <v>187</v>
      </c>
      <c r="E16" s="3"/>
      <c r="F16" s="3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8</v>
      </c>
      <c r="R16" s="2">
        <v>4</v>
      </c>
      <c r="S16" s="2"/>
      <c r="T16" s="57">
        <f>AJ16</f>
        <v>1053.1225267834002</v>
      </c>
      <c r="U16" s="37">
        <f t="shared" si="1"/>
        <v>0</v>
      </c>
      <c r="V16" s="37">
        <f t="shared" si="1"/>
        <v>703.0599913279624</v>
      </c>
      <c r="W16" s="37">
        <f t="shared" si="1"/>
        <v>0</v>
      </c>
      <c r="X16" s="37">
        <f t="shared" si="1"/>
        <v>0</v>
      </c>
      <c r="Y16" s="37">
        <f t="shared" si="1"/>
        <v>0</v>
      </c>
      <c r="Z16" s="37">
        <f t="shared" si="1"/>
        <v>0</v>
      </c>
      <c r="AA16" s="37">
        <f t="shared" si="1"/>
        <v>0</v>
      </c>
      <c r="AB16" s="37">
        <f t="shared" si="1"/>
        <v>0</v>
      </c>
      <c r="AC16" s="37">
        <f t="shared" si="1"/>
        <v>0</v>
      </c>
      <c r="AD16" s="37">
        <f t="shared" si="1"/>
        <v>0</v>
      </c>
      <c r="AE16" s="37">
        <f t="shared" si="1"/>
        <v>0</v>
      </c>
      <c r="AF16" s="37">
        <f t="shared" si="1"/>
        <v>0</v>
      </c>
      <c r="AG16" s="37">
        <f t="shared" si="1"/>
        <v>152.1525224473813</v>
      </c>
      <c r="AH16" s="37">
        <f t="shared" si="1"/>
        <v>197.9100130080564</v>
      </c>
      <c r="AI16" s="37">
        <f t="shared" si="2"/>
        <v>0</v>
      </c>
      <c r="AJ16" s="38">
        <f t="shared" si="3"/>
        <v>1053.1225267834002</v>
      </c>
      <c r="AK16" s="39"/>
      <c r="AL16" s="39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ht="33" customHeight="1">
      <c r="A17" s="58">
        <v>9</v>
      </c>
      <c r="B17" s="1" t="s">
        <v>356</v>
      </c>
      <c r="C17" s="1" t="s">
        <v>352</v>
      </c>
      <c r="D17" s="58"/>
      <c r="E17" s="58"/>
      <c r="F17" s="58"/>
      <c r="G17" s="2"/>
      <c r="H17" s="2"/>
      <c r="I17" s="2"/>
      <c r="J17" s="2"/>
      <c r="K17" s="2"/>
      <c r="L17" s="2"/>
      <c r="M17" s="2"/>
      <c r="N17" s="2">
        <v>1</v>
      </c>
      <c r="O17" s="2"/>
      <c r="P17" s="2"/>
      <c r="Q17" s="2"/>
      <c r="R17" s="2"/>
      <c r="S17" s="2"/>
      <c r="T17" s="57">
        <f>AJ17</f>
        <v>703.0599913279624</v>
      </c>
      <c r="U17" s="37">
        <f t="shared" si="1"/>
        <v>0</v>
      </c>
      <c r="V17" s="37">
        <f t="shared" si="1"/>
        <v>0</v>
      </c>
      <c r="W17" s="37">
        <f t="shared" si="1"/>
        <v>0</v>
      </c>
      <c r="X17" s="37">
        <f t="shared" si="1"/>
        <v>0</v>
      </c>
      <c r="Y17" s="37">
        <f t="shared" si="1"/>
        <v>0</v>
      </c>
      <c r="Z17" s="37">
        <f t="shared" si="1"/>
        <v>0</v>
      </c>
      <c r="AA17" s="37">
        <f t="shared" si="1"/>
        <v>0</v>
      </c>
      <c r="AB17" s="37">
        <f t="shared" si="1"/>
        <v>0</v>
      </c>
      <c r="AC17" s="37">
        <f t="shared" si="1"/>
        <v>0</v>
      </c>
      <c r="AD17" s="37">
        <f t="shared" si="1"/>
        <v>703.0599913279624</v>
      </c>
      <c r="AE17" s="37">
        <f t="shared" si="1"/>
        <v>0</v>
      </c>
      <c r="AF17" s="37">
        <f t="shared" si="1"/>
        <v>0</v>
      </c>
      <c r="AG17" s="37">
        <f t="shared" si="1"/>
        <v>0</v>
      </c>
      <c r="AH17" s="37">
        <f t="shared" si="1"/>
        <v>0</v>
      </c>
      <c r="AI17" s="37">
        <f t="shared" si="2"/>
        <v>0</v>
      </c>
      <c r="AJ17" s="38">
        <f t="shared" si="3"/>
        <v>703.0599913279624</v>
      </c>
      <c r="AK17" s="39"/>
      <c r="AL17" s="39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33" customHeight="1">
      <c r="A18" s="58">
        <v>10</v>
      </c>
      <c r="B18" s="58" t="s">
        <v>221</v>
      </c>
      <c r="C18" s="1" t="s">
        <v>56</v>
      </c>
      <c r="D18" s="1"/>
      <c r="E18" s="58"/>
      <c r="F18" s="58"/>
      <c r="G18" s="2"/>
      <c r="H18" s="3">
        <v>4</v>
      </c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57">
        <f>AJ18</f>
        <v>645.0680443502756</v>
      </c>
      <c r="U18" s="37">
        <f t="shared" si="1"/>
        <v>0</v>
      </c>
      <c r="V18" s="37">
        <f t="shared" si="1"/>
        <v>0</v>
      </c>
      <c r="W18" s="37">
        <f t="shared" si="1"/>
        <v>0</v>
      </c>
      <c r="X18" s="37">
        <f t="shared" si="1"/>
        <v>645.0680443502756</v>
      </c>
      <c r="Y18" s="37">
        <f t="shared" si="1"/>
        <v>0</v>
      </c>
      <c r="Z18" s="37">
        <f t="shared" si="1"/>
        <v>0</v>
      </c>
      <c r="AA18" s="37">
        <f t="shared" si="1"/>
        <v>0</v>
      </c>
      <c r="AB18" s="37">
        <f t="shared" si="1"/>
        <v>0</v>
      </c>
      <c r="AC18" s="37">
        <f t="shared" si="1"/>
        <v>0</v>
      </c>
      <c r="AD18" s="37">
        <f t="shared" si="1"/>
        <v>0</v>
      </c>
      <c r="AE18" s="37">
        <f t="shared" si="1"/>
        <v>0</v>
      </c>
      <c r="AF18" s="37">
        <f t="shared" si="1"/>
        <v>0</v>
      </c>
      <c r="AG18" s="37">
        <f t="shared" si="1"/>
        <v>0</v>
      </c>
      <c r="AH18" s="37">
        <f t="shared" si="1"/>
        <v>0</v>
      </c>
      <c r="AI18" s="37">
        <f t="shared" si="2"/>
        <v>0</v>
      </c>
      <c r="AJ18" s="38">
        <f t="shared" si="3"/>
        <v>645.0680443502756</v>
      </c>
      <c r="AK18" s="39"/>
      <c r="AL18" s="39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ht="33" customHeight="1">
      <c r="A19" s="58">
        <v>11</v>
      </c>
      <c r="B19" s="8"/>
      <c r="C19" s="1" t="s">
        <v>232</v>
      </c>
      <c r="D19" s="1" t="s">
        <v>233</v>
      </c>
      <c r="E19" s="9"/>
      <c r="F19" s="3"/>
      <c r="G19" s="2"/>
      <c r="H19" s="2">
        <v>12</v>
      </c>
      <c r="I19" s="2"/>
      <c r="J19" s="2"/>
      <c r="K19" s="2"/>
      <c r="L19" s="2"/>
      <c r="M19" s="2"/>
      <c r="N19" s="2"/>
      <c r="O19" s="2"/>
      <c r="P19" s="2"/>
      <c r="Q19" s="2">
        <v>5</v>
      </c>
      <c r="R19" s="2"/>
      <c r="S19" s="2"/>
      <c r="T19" s="57">
        <f>AJ19</f>
        <v>524.2192947339192</v>
      </c>
      <c r="U19" s="37">
        <f t="shared" si="1"/>
        <v>0</v>
      </c>
      <c r="V19" s="37">
        <f t="shared" si="1"/>
        <v>0</v>
      </c>
      <c r="W19" s="37">
        <f t="shared" si="1"/>
        <v>0</v>
      </c>
      <c r="X19" s="37">
        <f t="shared" si="1"/>
        <v>167.94678963061324</v>
      </c>
      <c r="Y19" s="37">
        <f t="shared" si="1"/>
        <v>0</v>
      </c>
      <c r="Z19" s="37">
        <f t="shared" si="1"/>
        <v>0</v>
      </c>
      <c r="AA19" s="37">
        <f t="shared" si="1"/>
        <v>0</v>
      </c>
      <c r="AB19" s="37">
        <f t="shared" si="1"/>
        <v>0</v>
      </c>
      <c r="AC19" s="37">
        <f t="shared" si="1"/>
        <v>0</v>
      </c>
      <c r="AD19" s="37">
        <f t="shared" si="1"/>
        <v>0</v>
      </c>
      <c r="AE19" s="37">
        <f t="shared" si="1"/>
        <v>0</v>
      </c>
      <c r="AF19" s="37">
        <f t="shared" si="1"/>
        <v>0</v>
      </c>
      <c r="AG19" s="37">
        <f t="shared" si="1"/>
        <v>356.27250510330606</v>
      </c>
      <c r="AH19" s="37">
        <f t="shared" si="1"/>
        <v>0</v>
      </c>
      <c r="AI19" s="37">
        <f t="shared" si="2"/>
        <v>0</v>
      </c>
      <c r="AJ19" s="38">
        <f t="shared" si="3"/>
        <v>524.2192947339192</v>
      </c>
      <c r="AK19" s="39"/>
      <c r="AL19" s="39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ht="33" customHeight="1">
      <c r="A20" s="58">
        <v>12</v>
      </c>
      <c r="B20" s="3"/>
      <c r="C20" s="1" t="s">
        <v>91</v>
      </c>
      <c r="D20" s="1" t="s">
        <v>93</v>
      </c>
      <c r="E20" s="1"/>
      <c r="F20" s="3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7">
        <f>AJ20</f>
        <v>402.0299956639812</v>
      </c>
      <c r="U20" s="37">
        <f t="shared" si="1"/>
        <v>0</v>
      </c>
      <c r="V20" s="37">
        <f t="shared" si="1"/>
        <v>402.0299956639812</v>
      </c>
      <c r="W20" s="37">
        <f t="shared" si="1"/>
        <v>0</v>
      </c>
      <c r="X20" s="37">
        <f t="shared" si="1"/>
        <v>0</v>
      </c>
      <c r="Y20" s="37">
        <f t="shared" si="1"/>
        <v>0</v>
      </c>
      <c r="Z20" s="37">
        <f t="shared" si="1"/>
        <v>0</v>
      </c>
      <c r="AA20" s="37">
        <f t="shared" si="1"/>
        <v>0</v>
      </c>
      <c r="AB20" s="37">
        <f t="shared" si="1"/>
        <v>0</v>
      </c>
      <c r="AC20" s="37">
        <f t="shared" si="1"/>
        <v>0</v>
      </c>
      <c r="AD20" s="37">
        <f t="shared" si="1"/>
        <v>0</v>
      </c>
      <c r="AE20" s="37">
        <f t="shared" si="1"/>
        <v>0</v>
      </c>
      <c r="AF20" s="37">
        <f t="shared" si="1"/>
        <v>0</v>
      </c>
      <c r="AG20" s="37">
        <f t="shared" si="1"/>
        <v>0</v>
      </c>
      <c r="AH20" s="37">
        <f t="shared" si="1"/>
        <v>0</v>
      </c>
      <c r="AI20" s="37">
        <f t="shared" si="2"/>
        <v>0</v>
      </c>
      <c r="AJ20" s="38">
        <f t="shared" si="3"/>
        <v>402.0299956639812</v>
      </c>
      <c r="AK20" s="39"/>
      <c r="AL20" s="39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33" customHeight="1">
      <c r="A21" s="58">
        <v>13</v>
      </c>
      <c r="B21" s="8"/>
      <c r="C21" s="8" t="s">
        <v>222</v>
      </c>
      <c r="D21" s="9" t="s">
        <v>223</v>
      </c>
      <c r="E21" s="9"/>
      <c r="F21" s="3"/>
      <c r="G21" s="2"/>
      <c r="H21" s="2">
        <v>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7">
        <f>AJ21</f>
        <v>402.0299956639812</v>
      </c>
      <c r="U21" s="37">
        <f t="shared" si="1"/>
        <v>0</v>
      </c>
      <c r="V21" s="37">
        <f t="shared" si="1"/>
        <v>0</v>
      </c>
      <c r="W21" s="37">
        <f t="shared" si="1"/>
        <v>0</v>
      </c>
      <c r="X21" s="37">
        <f t="shared" si="1"/>
        <v>402.0299956639812</v>
      </c>
      <c r="Y21" s="37">
        <f t="shared" si="1"/>
        <v>0</v>
      </c>
      <c r="Z21" s="37">
        <f t="shared" si="1"/>
        <v>0</v>
      </c>
      <c r="AA21" s="37">
        <f t="shared" si="1"/>
        <v>0</v>
      </c>
      <c r="AB21" s="37">
        <f t="shared" si="1"/>
        <v>0</v>
      </c>
      <c r="AC21" s="37">
        <f t="shared" si="1"/>
        <v>0</v>
      </c>
      <c r="AD21" s="37">
        <f t="shared" si="1"/>
        <v>0</v>
      </c>
      <c r="AE21" s="37">
        <f t="shared" si="1"/>
        <v>0</v>
      </c>
      <c r="AF21" s="37">
        <f t="shared" si="1"/>
        <v>0</v>
      </c>
      <c r="AG21" s="37">
        <f t="shared" si="1"/>
        <v>0</v>
      </c>
      <c r="AH21" s="37">
        <f t="shared" si="1"/>
        <v>0</v>
      </c>
      <c r="AI21" s="37">
        <f t="shared" si="2"/>
        <v>0</v>
      </c>
      <c r="AJ21" s="38">
        <f t="shared" si="3"/>
        <v>402.0299956639812</v>
      </c>
      <c r="AK21" s="39"/>
      <c r="AL21" s="39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ht="33" customHeight="1">
      <c r="A22" s="58">
        <v>14</v>
      </c>
      <c r="B22" s="55" t="s">
        <v>300</v>
      </c>
      <c r="C22" s="1" t="s">
        <v>298</v>
      </c>
      <c r="D22" s="1" t="s">
        <v>299</v>
      </c>
      <c r="E22" s="1"/>
      <c r="F22" s="3"/>
      <c r="G22" s="2"/>
      <c r="H22" s="2"/>
      <c r="I22" s="2"/>
      <c r="J22" s="2"/>
      <c r="K22" s="2"/>
      <c r="L22" s="2">
        <v>5</v>
      </c>
      <c r="M22" s="2"/>
      <c r="N22" s="2"/>
      <c r="O22" s="2"/>
      <c r="P22" s="2"/>
      <c r="Q22" s="2"/>
      <c r="R22" s="2"/>
      <c r="S22" s="2"/>
      <c r="T22" s="57">
        <f>AJ22</f>
        <v>402.0299956639812</v>
      </c>
      <c r="U22" s="37">
        <f t="shared" si="1"/>
        <v>0</v>
      </c>
      <c r="V22" s="37">
        <f t="shared" si="1"/>
        <v>0</v>
      </c>
      <c r="W22" s="37">
        <f t="shared" si="1"/>
        <v>0</v>
      </c>
      <c r="X22" s="37">
        <f t="shared" si="1"/>
        <v>0</v>
      </c>
      <c r="Y22" s="37">
        <f t="shared" si="1"/>
        <v>0</v>
      </c>
      <c r="Z22" s="37">
        <f t="shared" si="1"/>
        <v>0</v>
      </c>
      <c r="AA22" s="37">
        <f t="shared" si="1"/>
        <v>0</v>
      </c>
      <c r="AB22" s="37">
        <f t="shared" si="1"/>
        <v>402.0299956639812</v>
      </c>
      <c r="AC22" s="37">
        <f t="shared" si="1"/>
        <v>0</v>
      </c>
      <c r="AD22" s="37">
        <f t="shared" si="1"/>
        <v>0</v>
      </c>
      <c r="AE22" s="37">
        <f t="shared" si="1"/>
        <v>0</v>
      </c>
      <c r="AF22" s="37">
        <f t="shared" si="1"/>
        <v>0</v>
      </c>
      <c r="AG22" s="37">
        <f t="shared" si="1"/>
        <v>0</v>
      </c>
      <c r="AH22" s="37">
        <f t="shared" si="1"/>
        <v>0</v>
      </c>
      <c r="AI22" s="37">
        <f t="shared" si="2"/>
        <v>0</v>
      </c>
      <c r="AJ22" s="38">
        <f t="shared" si="3"/>
        <v>402.0299956639812</v>
      </c>
      <c r="AK22" s="39"/>
      <c r="AL22" s="39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ht="33" customHeight="1">
      <c r="A23" s="58">
        <v>15</v>
      </c>
      <c r="B23" s="4" t="s">
        <v>357</v>
      </c>
      <c r="C23" s="1" t="s">
        <v>353</v>
      </c>
      <c r="D23" s="4"/>
      <c r="E23" s="4"/>
      <c r="F23" s="4"/>
      <c r="G23" s="2"/>
      <c r="H23" s="2"/>
      <c r="I23" s="2"/>
      <c r="J23" s="2"/>
      <c r="K23" s="2"/>
      <c r="L23" s="2"/>
      <c r="M23" s="2"/>
      <c r="N23" s="2">
        <v>2</v>
      </c>
      <c r="O23" s="2"/>
      <c r="P23" s="2"/>
      <c r="Q23" s="2"/>
      <c r="R23" s="2"/>
      <c r="S23" s="2"/>
      <c r="T23" s="57">
        <f>AJ23</f>
        <v>402.0299956639812</v>
      </c>
      <c r="U23" s="37">
        <f t="shared" si="1"/>
        <v>0</v>
      </c>
      <c r="V23" s="37">
        <f t="shared" si="1"/>
        <v>0</v>
      </c>
      <c r="W23" s="37">
        <f t="shared" si="1"/>
        <v>0</v>
      </c>
      <c r="X23" s="37">
        <f t="shared" si="1"/>
        <v>0</v>
      </c>
      <c r="Y23" s="37">
        <f t="shared" si="1"/>
        <v>0</v>
      </c>
      <c r="Z23" s="37">
        <f t="shared" si="1"/>
        <v>0</v>
      </c>
      <c r="AA23" s="37">
        <f t="shared" si="1"/>
        <v>0</v>
      </c>
      <c r="AB23" s="37">
        <f t="shared" si="1"/>
        <v>0</v>
      </c>
      <c r="AC23" s="37">
        <f t="shared" si="1"/>
        <v>0</v>
      </c>
      <c r="AD23" s="37">
        <f t="shared" si="1"/>
        <v>402.0299956639812</v>
      </c>
      <c r="AE23" s="37">
        <f t="shared" si="1"/>
        <v>0</v>
      </c>
      <c r="AF23" s="37">
        <f t="shared" si="1"/>
        <v>0</v>
      </c>
      <c r="AG23" s="37">
        <f t="shared" si="1"/>
        <v>0</v>
      </c>
      <c r="AH23" s="37">
        <f t="shared" si="1"/>
        <v>0</v>
      </c>
      <c r="AI23" s="37">
        <f t="shared" si="2"/>
        <v>0</v>
      </c>
      <c r="AJ23" s="38">
        <f t="shared" si="3"/>
        <v>402.0299956639812</v>
      </c>
      <c r="AK23" s="39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1:49" ht="33" customHeight="1">
      <c r="A24" s="58">
        <v>16</v>
      </c>
      <c r="B24" s="8"/>
      <c r="C24" s="8" t="s">
        <v>271</v>
      </c>
      <c r="D24" s="8" t="s">
        <v>272</v>
      </c>
      <c r="E24" s="8"/>
      <c r="F24" s="8"/>
      <c r="G24" s="2"/>
      <c r="H24" s="2"/>
      <c r="I24" s="2"/>
      <c r="J24" s="2">
        <v>2</v>
      </c>
      <c r="K24" s="2"/>
      <c r="L24" s="2"/>
      <c r="M24" s="2"/>
      <c r="N24" s="2"/>
      <c r="O24" s="2"/>
      <c r="P24" s="2"/>
      <c r="Q24" s="2"/>
      <c r="R24" s="2"/>
      <c r="S24" s="2"/>
      <c r="T24" s="57">
        <f>AJ24</f>
        <v>377.10625688767186</v>
      </c>
      <c r="U24" s="37">
        <f t="shared" si="1"/>
        <v>0</v>
      </c>
      <c r="V24" s="37">
        <f t="shared" si="1"/>
        <v>0</v>
      </c>
      <c r="W24" s="37">
        <f>IF(OR(G24="",G24="-"),0,G$8*(101+1000*LOG10(G$7/G24)))</f>
        <v>0</v>
      </c>
      <c r="X24" s="37">
        <f>IF(OR(H24="",H24="-"),0,H$8*(101+1000*LOG10(H$7/H24)))</f>
        <v>0</v>
      </c>
      <c r="Y24" s="37">
        <f t="shared" si="1"/>
        <v>0</v>
      </c>
      <c r="Z24" s="37">
        <f t="shared" si="1"/>
        <v>377.10625688767186</v>
      </c>
      <c r="AA24" s="37">
        <f t="shared" si="1"/>
        <v>0</v>
      </c>
      <c r="AB24" s="37">
        <f t="shared" si="1"/>
        <v>0</v>
      </c>
      <c r="AC24" s="37">
        <f t="shared" si="1"/>
        <v>0</v>
      </c>
      <c r="AD24" s="37">
        <f t="shared" si="1"/>
        <v>0</v>
      </c>
      <c r="AE24" s="37">
        <f t="shared" si="1"/>
        <v>0</v>
      </c>
      <c r="AF24" s="37">
        <f t="shared" si="1"/>
        <v>0</v>
      </c>
      <c r="AG24" s="37">
        <f t="shared" si="1"/>
        <v>0</v>
      </c>
      <c r="AH24" s="37">
        <f t="shared" si="1"/>
        <v>0</v>
      </c>
      <c r="AI24" s="37">
        <f t="shared" si="2"/>
        <v>0</v>
      </c>
      <c r="AJ24" s="38">
        <f t="shared" si="3"/>
        <v>377.10625688767186</v>
      </c>
      <c r="AK24" s="39"/>
      <c r="AL24" s="39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ht="33" customHeight="1">
      <c r="A25" s="58">
        <v>17</v>
      </c>
      <c r="B25" s="4"/>
      <c r="C25" s="56" t="s">
        <v>486</v>
      </c>
      <c r="D25" s="4" t="s">
        <v>487</v>
      </c>
      <c r="E25" s="4"/>
      <c r="F25" s="4"/>
      <c r="G25" s="2"/>
      <c r="H25" s="2"/>
      <c r="I25" s="2"/>
      <c r="J25" s="2"/>
      <c r="K25" s="2"/>
      <c r="L25" s="2"/>
      <c r="M25" s="2"/>
      <c r="N25" s="2"/>
      <c r="O25" s="2">
        <v>6</v>
      </c>
      <c r="P25" s="2"/>
      <c r="Q25" s="2"/>
      <c r="R25" s="2"/>
      <c r="S25" s="2">
        <v>4</v>
      </c>
      <c r="T25" s="57">
        <f>AJ25</f>
        <v>365.85680263866965</v>
      </c>
      <c r="U25" s="37">
        <f t="shared" si="1"/>
        <v>0</v>
      </c>
      <c r="V25" s="37">
        <f t="shared" si="1"/>
        <v>0</v>
      </c>
      <c r="W25" s="37">
        <f t="shared" si="1"/>
        <v>0</v>
      </c>
      <c r="X25" s="37">
        <f t="shared" si="1"/>
        <v>0</v>
      </c>
      <c r="Y25" s="37">
        <f t="shared" si="1"/>
        <v>0</v>
      </c>
      <c r="Z25" s="37">
        <f t="shared" si="1"/>
        <v>0</v>
      </c>
      <c r="AA25" s="37">
        <f t="shared" si="1"/>
        <v>0</v>
      </c>
      <c r="AB25" s="37">
        <f t="shared" si="1"/>
        <v>0</v>
      </c>
      <c r="AC25" s="37">
        <f t="shared" si="1"/>
        <v>0</v>
      </c>
      <c r="AD25" s="37">
        <f t="shared" si="1"/>
        <v>0</v>
      </c>
      <c r="AE25" s="37">
        <f t="shared" si="1"/>
        <v>167.94678963061324</v>
      </c>
      <c r="AF25" s="37">
        <f t="shared" si="1"/>
        <v>0</v>
      </c>
      <c r="AG25" s="37">
        <f t="shared" si="1"/>
        <v>0</v>
      </c>
      <c r="AH25" s="37">
        <f t="shared" si="1"/>
        <v>0</v>
      </c>
      <c r="AI25" s="37">
        <f t="shared" si="2"/>
        <v>197.9100130080564</v>
      </c>
      <c r="AJ25" s="38">
        <f t="shared" si="3"/>
        <v>365.85680263866965</v>
      </c>
      <c r="AK25" s="39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ht="33" customHeight="1">
      <c r="A26" s="58">
        <v>18</v>
      </c>
      <c r="B26" s="3"/>
      <c r="C26" s="3" t="s">
        <v>224</v>
      </c>
      <c r="D26" s="3" t="s">
        <v>225</v>
      </c>
      <c r="E26" s="3"/>
      <c r="F26" s="3"/>
      <c r="G26" s="2"/>
      <c r="H26" s="2">
        <v>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57">
        <f>AJ26</f>
        <v>344.0380486862945</v>
      </c>
      <c r="U26" s="37">
        <f t="shared" si="1"/>
        <v>0</v>
      </c>
      <c r="V26" s="37">
        <f t="shared" si="1"/>
        <v>0</v>
      </c>
      <c r="W26" s="37">
        <f t="shared" si="1"/>
        <v>0</v>
      </c>
      <c r="X26" s="37">
        <f t="shared" si="1"/>
        <v>344.0380486862945</v>
      </c>
      <c r="Y26" s="37">
        <f t="shared" si="1"/>
        <v>0</v>
      </c>
      <c r="Z26" s="37">
        <f t="shared" si="1"/>
        <v>0</v>
      </c>
      <c r="AA26" s="37">
        <f t="shared" si="1"/>
        <v>0</v>
      </c>
      <c r="AB26" s="37">
        <f t="shared" si="1"/>
        <v>0</v>
      </c>
      <c r="AC26" s="37">
        <f t="shared" si="1"/>
        <v>0</v>
      </c>
      <c r="AD26" s="37">
        <f t="shared" si="1"/>
        <v>0</v>
      </c>
      <c r="AE26" s="37">
        <f t="shared" si="1"/>
        <v>0</v>
      </c>
      <c r="AF26" s="37">
        <f t="shared" si="1"/>
        <v>0</v>
      </c>
      <c r="AG26" s="37">
        <f t="shared" si="1"/>
        <v>0</v>
      </c>
      <c r="AH26" s="37">
        <f t="shared" si="1"/>
        <v>0</v>
      </c>
      <c r="AI26" s="37">
        <f t="shared" si="2"/>
        <v>0</v>
      </c>
      <c r="AJ26" s="38">
        <f t="shared" si="3"/>
        <v>344.0380486862945</v>
      </c>
      <c r="AK26" s="39"/>
      <c r="AL26" s="39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ht="33" customHeight="1">
      <c r="A27" s="58">
        <v>19</v>
      </c>
      <c r="B27" s="1" t="s">
        <v>110</v>
      </c>
      <c r="C27" s="1" t="s">
        <v>132</v>
      </c>
      <c r="D27" s="1" t="s">
        <v>142</v>
      </c>
      <c r="E27" s="1">
        <v>7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57">
        <f>AJ27</f>
        <v>335.08320603336796</v>
      </c>
      <c r="U27" s="37">
        <f t="shared" si="1"/>
        <v>335.08320603336796</v>
      </c>
      <c r="V27" s="37">
        <f t="shared" si="1"/>
        <v>0</v>
      </c>
      <c r="W27" s="37">
        <f t="shared" si="1"/>
        <v>0</v>
      </c>
      <c r="X27" s="37">
        <f t="shared" si="1"/>
        <v>0</v>
      </c>
      <c r="Y27" s="37">
        <f t="shared" si="1"/>
        <v>0</v>
      </c>
      <c r="Z27" s="37">
        <f aca="true" t="shared" si="4" ref="W27:AH48">IF(OR(J27="",J27="-"),0,J$8*(101+1000*LOG10(J$7/J27)))</f>
        <v>0</v>
      </c>
      <c r="AA27" s="37">
        <f t="shared" si="4"/>
        <v>0</v>
      </c>
      <c r="AB27" s="37">
        <f t="shared" si="4"/>
        <v>0</v>
      </c>
      <c r="AC27" s="37">
        <f t="shared" si="4"/>
        <v>0</v>
      </c>
      <c r="AD27" s="37">
        <f t="shared" si="4"/>
        <v>0</v>
      </c>
      <c r="AE27" s="37">
        <f t="shared" si="4"/>
        <v>0</v>
      </c>
      <c r="AF27" s="37">
        <f t="shared" si="4"/>
        <v>0</v>
      </c>
      <c r="AG27" s="37">
        <f t="shared" si="4"/>
        <v>0</v>
      </c>
      <c r="AH27" s="37">
        <f t="shared" si="4"/>
        <v>0</v>
      </c>
      <c r="AI27" s="37">
        <f t="shared" si="2"/>
        <v>0</v>
      </c>
      <c r="AJ27" s="38">
        <f t="shared" si="3"/>
        <v>335.08320603336796</v>
      </c>
      <c r="AK27" s="39"/>
      <c r="AL27" s="39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ht="33" customHeight="1">
      <c r="A28" s="58">
        <v>20</v>
      </c>
      <c r="B28" s="8"/>
      <c r="C28" s="1" t="s">
        <v>301</v>
      </c>
      <c r="D28" s="1" t="s">
        <v>306</v>
      </c>
      <c r="E28" s="8"/>
      <c r="F28" s="3"/>
      <c r="G28" s="2"/>
      <c r="H28" s="2"/>
      <c r="I28" s="2"/>
      <c r="J28" s="2"/>
      <c r="K28" s="2"/>
      <c r="L28" s="2">
        <v>6</v>
      </c>
      <c r="M28" s="2"/>
      <c r="N28" s="2"/>
      <c r="O28" s="2"/>
      <c r="P28" s="2"/>
      <c r="Q28" s="2"/>
      <c r="R28" s="2"/>
      <c r="S28" s="2"/>
      <c r="T28" s="57">
        <f>AJ28</f>
        <v>322.8487496163564</v>
      </c>
      <c r="U28" s="37">
        <f aca="true" t="shared" si="5" ref="U28:V48">IF(OR(E28="",E28="-"),0,E$8*(101+1000*LOG10(E$7/E28)))</f>
        <v>0</v>
      </c>
      <c r="V28" s="37">
        <f t="shared" si="5"/>
        <v>0</v>
      </c>
      <c r="W28" s="37">
        <f t="shared" si="4"/>
        <v>0</v>
      </c>
      <c r="X28" s="37">
        <f t="shared" si="4"/>
        <v>0</v>
      </c>
      <c r="Y28" s="37">
        <f t="shared" si="4"/>
        <v>0</v>
      </c>
      <c r="Z28" s="37">
        <f t="shared" si="4"/>
        <v>0</v>
      </c>
      <c r="AA28" s="37">
        <f t="shared" si="4"/>
        <v>0</v>
      </c>
      <c r="AB28" s="37">
        <f t="shared" si="4"/>
        <v>322.8487496163564</v>
      </c>
      <c r="AC28" s="37">
        <f t="shared" si="4"/>
        <v>0</v>
      </c>
      <c r="AD28" s="37">
        <f t="shared" si="4"/>
        <v>0</v>
      </c>
      <c r="AE28" s="37">
        <f t="shared" si="4"/>
        <v>0</v>
      </c>
      <c r="AF28" s="37">
        <f t="shared" si="4"/>
        <v>0</v>
      </c>
      <c r="AG28" s="37">
        <f t="shared" si="4"/>
        <v>0</v>
      </c>
      <c r="AH28" s="37">
        <f t="shared" si="4"/>
        <v>0</v>
      </c>
      <c r="AI28" s="37">
        <f t="shared" si="2"/>
        <v>0</v>
      </c>
      <c r="AJ28" s="38">
        <f t="shared" si="3"/>
        <v>322.8487496163564</v>
      </c>
      <c r="AK28" s="39"/>
      <c r="AL28" s="39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ht="33" customHeight="1">
      <c r="A29" s="58">
        <v>21</v>
      </c>
      <c r="B29" s="1"/>
      <c r="C29" s="1" t="s">
        <v>226</v>
      </c>
      <c r="D29" s="1" t="s">
        <v>227</v>
      </c>
      <c r="E29" s="1"/>
      <c r="F29" s="4"/>
      <c r="G29" s="2"/>
      <c r="H29" s="2">
        <v>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57">
        <f>AJ29</f>
        <v>292.88552623891314</v>
      </c>
      <c r="U29" s="37">
        <f t="shared" si="5"/>
        <v>0</v>
      </c>
      <c r="V29" s="37">
        <f t="shared" si="5"/>
        <v>0</v>
      </c>
      <c r="W29" s="37">
        <f t="shared" si="4"/>
        <v>0</v>
      </c>
      <c r="X29" s="37">
        <f t="shared" si="4"/>
        <v>292.88552623891314</v>
      </c>
      <c r="Y29" s="37">
        <f t="shared" si="4"/>
        <v>0</v>
      </c>
      <c r="Z29" s="37">
        <f t="shared" si="4"/>
        <v>0</v>
      </c>
      <c r="AA29" s="37">
        <f t="shared" si="4"/>
        <v>0</v>
      </c>
      <c r="AB29" s="37">
        <f t="shared" si="4"/>
        <v>0</v>
      </c>
      <c r="AC29" s="37">
        <f t="shared" si="4"/>
        <v>0</v>
      </c>
      <c r="AD29" s="37">
        <f t="shared" si="4"/>
        <v>0</v>
      </c>
      <c r="AE29" s="37">
        <f t="shared" si="4"/>
        <v>0</v>
      </c>
      <c r="AF29" s="37">
        <f t="shared" si="4"/>
        <v>0</v>
      </c>
      <c r="AG29" s="37">
        <f t="shared" si="4"/>
        <v>0</v>
      </c>
      <c r="AH29" s="37">
        <f t="shared" si="4"/>
        <v>0</v>
      </c>
      <c r="AI29" s="37">
        <f t="shared" si="2"/>
        <v>0</v>
      </c>
      <c r="AJ29" s="38">
        <f t="shared" si="3"/>
        <v>292.88552623891314</v>
      </c>
      <c r="AK29" s="39"/>
      <c r="AL29" s="39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33" customHeight="1">
      <c r="A30" s="58">
        <v>22</v>
      </c>
      <c r="B30" s="8"/>
      <c r="C30" s="8" t="s">
        <v>273</v>
      </c>
      <c r="D30" s="8" t="s">
        <v>274</v>
      </c>
      <c r="E30" s="8"/>
      <c r="F30" s="8"/>
      <c r="G30" s="2"/>
      <c r="H30" s="2"/>
      <c r="I30" s="2"/>
      <c r="J30" s="2">
        <v>3</v>
      </c>
      <c r="K30" s="2"/>
      <c r="L30" s="2"/>
      <c r="M30" s="2"/>
      <c r="N30" s="2"/>
      <c r="O30" s="2"/>
      <c r="P30" s="2"/>
      <c r="Q30" s="2"/>
      <c r="R30" s="2"/>
      <c r="S30" s="2"/>
      <c r="T30" s="57">
        <f>AJ30</f>
        <v>289.0606273598312</v>
      </c>
      <c r="U30" s="37">
        <f t="shared" si="5"/>
        <v>0</v>
      </c>
      <c r="V30" s="37">
        <f t="shared" si="5"/>
        <v>0</v>
      </c>
      <c r="W30" s="37">
        <f t="shared" si="4"/>
        <v>0</v>
      </c>
      <c r="X30" s="37">
        <f t="shared" si="4"/>
        <v>0</v>
      </c>
      <c r="Y30" s="37">
        <f t="shared" si="4"/>
        <v>0</v>
      </c>
      <c r="Z30" s="37">
        <f t="shared" si="4"/>
        <v>289.0606273598312</v>
      </c>
      <c r="AA30" s="37">
        <f t="shared" si="4"/>
        <v>0</v>
      </c>
      <c r="AB30" s="37">
        <f t="shared" si="4"/>
        <v>0</v>
      </c>
      <c r="AC30" s="37">
        <f t="shared" si="4"/>
        <v>0</v>
      </c>
      <c r="AD30" s="37">
        <f t="shared" si="4"/>
        <v>0</v>
      </c>
      <c r="AE30" s="37">
        <f t="shared" si="4"/>
        <v>0</v>
      </c>
      <c r="AF30" s="37">
        <f t="shared" si="4"/>
        <v>0</v>
      </c>
      <c r="AG30" s="37">
        <f t="shared" si="4"/>
        <v>0</v>
      </c>
      <c r="AH30" s="37">
        <f t="shared" si="4"/>
        <v>0</v>
      </c>
      <c r="AI30" s="37">
        <f t="shared" si="2"/>
        <v>0</v>
      </c>
      <c r="AJ30" s="38">
        <f t="shared" si="3"/>
        <v>289.0606273598312</v>
      </c>
      <c r="AK30" s="39"/>
      <c r="AL30" s="39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ht="33" customHeight="1">
      <c r="A31" s="58">
        <v>23</v>
      </c>
      <c r="B31" s="1"/>
      <c r="C31" s="1" t="s">
        <v>133</v>
      </c>
      <c r="D31" s="1"/>
      <c r="E31" s="3">
        <v>8</v>
      </c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57">
        <f>AJ31</f>
        <v>277.09125905568123</v>
      </c>
      <c r="U31" s="37">
        <f t="shared" si="5"/>
        <v>277.09125905568123</v>
      </c>
      <c r="V31" s="37">
        <f t="shared" si="5"/>
        <v>0</v>
      </c>
      <c r="W31" s="37">
        <f t="shared" si="4"/>
        <v>0</v>
      </c>
      <c r="X31" s="37">
        <f t="shared" si="4"/>
        <v>0</v>
      </c>
      <c r="Y31" s="37">
        <f t="shared" si="4"/>
        <v>0</v>
      </c>
      <c r="Z31" s="37">
        <f t="shared" si="4"/>
        <v>0</v>
      </c>
      <c r="AA31" s="37">
        <f t="shared" si="4"/>
        <v>0</v>
      </c>
      <c r="AB31" s="37">
        <f t="shared" si="4"/>
        <v>0</v>
      </c>
      <c r="AC31" s="37">
        <f t="shared" si="4"/>
        <v>0</v>
      </c>
      <c r="AD31" s="37">
        <f t="shared" si="4"/>
        <v>0</v>
      </c>
      <c r="AE31" s="37">
        <f t="shared" si="4"/>
        <v>0</v>
      </c>
      <c r="AF31" s="37">
        <f t="shared" si="4"/>
        <v>0</v>
      </c>
      <c r="AG31" s="37">
        <f t="shared" si="4"/>
        <v>0</v>
      </c>
      <c r="AH31" s="37">
        <f t="shared" si="4"/>
        <v>0</v>
      </c>
      <c r="AI31" s="37">
        <f t="shared" si="2"/>
        <v>0</v>
      </c>
      <c r="AJ31" s="38">
        <f t="shared" si="3"/>
        <v>277.09125905568123</v>
      </c>
      <c r="AK31" s="39"/>
      <c r="AL31" s="39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1:49" ht="33" customHeight="1">
      <c r="A32" s="58">
        <v>24</v>
      </c>
      <c r="B32" s="3"/>
      <c r="C32" s="1" t="s">
        <v>302</v>
      </c>
      <c r="D32" s="55" t="s">
        <v>307</v>
      </c>
      <c r="E32" s="3"/>
      <c r="F32" s="3"/>
      <c r="G32" s="2"/>
      <c r="H32" s="2"/>
      <c r="I32" s="2"/>
      <c r="J32" s="2"/>
      <c r="K32" s="2"/>
      <c r="L32" s="2">
        <v>7</v>
      </c>
      <c r="M32" s="2"/>
      <c r="N32" s="2"/>
      <c r="O32" s="2"/>
      <c r="P32" s="2"/>
      <c r="Q32" s="2"/>
      <c r="R32" s="2"/>
      <c r="S32" s="2"/>
      <c r="T32" s="57">
        <f>AJ32</f>
        <v>255.9019599857432</v>
      </c>
      <c r="U32" s="37">
        <f t="shared" si="5"/>
        <v>0</v>
      </c>
      <c r="V32" s="37">
        <f t="shared" si="5"/>
        <v>0</v>
      </c>
      <c r="W32" s="37">
        <f t="shared" si="4"/>
        <v>0</v>
      </c>
      <c r="X32" s="37">
        <f t="shared" si="4"/>
        <v>0</v>
      </c>
      <c r="Y32" s="37">
        <f t="shared" si="4"/>
        <v>0</v>
      </c>
      <c r="Z32" s="37">
        <f t="shared" si="4"/>
        <v>0</v>
      </c>
      <c r="AA32" s="37">
        <f t="shared" si="4"/>
        <v>0</v>
      </c>
      <c r="AB32" s="37">
        <f t="shared" si="4"/>
        <v>255.9019599857432</v>
      </c>
      <c r="AC32" s="37">
        <f t="shared" si="4"/>
        <v>0</v>
      </c>
      <c r="AD32" s="37">
        <f t="shared" si="4"/>
        <v>0</v>
      </c>
      <c r="AE32" s="37">
        <f t="shared" si="4"/>
        <v>0</v>
      </c>
      <c r="AF32" s="37">
        <f t="shared" si="4"/>
        <v>0</v>
      </c>
      <c r="AG32" s="37">
        <f t="shared" si="4"/>
        <v>0</v>
      </c>
      <c r="AH32" s="37">
        <f t="shared" si="4"/>
        <v>0</v>
      </c>
      <c r="AI32" s="37">
        <f t="shared" si="2"/>
        <v>0</v>
      </c>
      <c r="AJ32" s="38">
        <f t="shared" si="3"/>
        <v>255.9019599857432</v>
      </c>
      <c r="AK32" s="39"/>
      <c r="AL32" s="39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1:49" ht="33" customHeight="1">
      <c r="A33" s="58">
        <v>25</v>
      </c>
      <c r="B33" s="4"/>
      <c r="C33" s="1" t="s">
        <v>228</v>
      </c>
      <c r="D33" s="1" t="s">
        <v>229</v>
      </c>
      <c r="E33" s="4"/>
      <c r="F33" s="4"/>
      <c r="G33" s="2"/>
      <c r="H33" s="2">
        <v>10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57">
        <f>AJ33</f>
        <v>247.128035678238</v>
      </c>
      <c r="U33" s="37">
        <f t="shared" si="5"/>
        <v>0</v>
      </c>
      <c r="V33" s="37">
        <f t="shared" si="5"/>
        <v>0</v>
      </c>
      <c r="W33" s="37">
        <f t="shared" si="4"/>
        <v>0</v>
      </c>
      <c r="X33" s="37">
        <f t="shared" si="4"/>
        <v>247.128035678238</v>
      </c>
      <c r="Y33" s="37">
        <f t="shared" si="4"/>
        <v>0</v>
      </c>
      <c r="Z33" s="37">
        <f t="shared" si="4"/>
        <v>0</v>
      </c>
      <c r="AA33" s="37">
        <f t="shared" si="4"/>
        <v>0</v>
      </c>
      <c r="AB33" s="37">
        <f t="shared" si="4"/>
        <v>0</v>
      </c>
      <c r="AC33" s="37">
        <f t="shared" si="4"/>
        <v>0</v>
      </c>
      <c r="AD33" s="37">
        <f t="shared" si="4"/>
        <v>0</v>
      </c>
      <c r="AE33" s="37">
        <f t="shared" si="4"/>
        <v>0</v>
      </c>
      <c r="AF33" s="37">
        <f t="shared" si="4"/>
        <v>0</v>
      </c>
      <c r="AG33" s="37">
        <f t="shared" si="4"/>
        <v>0</v>
      </c>
      <c r="AH33" s="37">
        <f t="shared" si="4"/>
        <v>0</v>
      </c>
      <c r="AI33" s="37">
        <f t="shared" si="2"/>
        <v>0</v>
      </c>
      <c r="AJ33" s="38">
        <f t="shared" si="3"/>
        <v>247.128035678238</v>
      </c>
      <c r="AK33" s="39"/>
      <c r="AL33" s="39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1:49" s="65" customFormat="1" ht="33" customHeight="1">
      <c r="A34" s="58">
        <v>26</v>
      </c>
      <c r="B34" s="4"/>
      <c r="C34" s="56" t="s">
        <v>394</v>
      </c>
      <c r="D34" s="4" t="s">
        <v>395</v>
      </c>
      <c r="E34" s="4"/>
      <c r="F34" s="4"/>
      <c r="G34" s="2"/>
      <c r="H34" s="2"/>
      <c r="I34" s="2"/>
      <c r="J34" s="2"/>
      <c r="K34" s="2"/>
      <c r="L34" s="2"/>
      <c r="M34" s="2"/>
      <c r="N34" s="2"/>
      <c r="O34" s="2">
        <v>5</v>
      </c>
      <c r="P34" s="2"/>
      <c r="Q34" s="2"/>
      <c r="R34" s="2"/>
      <c r="S34" s="2"/>
      <c r="T34" s="57">
        <f>AJ34</f>
        <v>247.128035678238</v>
      </c>
      <c r="U34" s="61">
        <f t="shared" si="5"/>
        <v>0</v>
      </c>
      <c r="V34" s="61">
        <f t="shared" si="5"/>
        <v>0</v>
      </c>
      <c r="W34" s="61">
        <f t="shared" si="4"/>
        <v>0</v>
      </c>
      <c r="X34" s="61">
        <f t="shared" si="4"/>
        <v>0</v>
      </c>
      <c r="Y34" s="61">
        <f t="shared" si="4"/>
        <v>0</v>
      </c>
      <c r="Z34" s="61">
        <f t="shared" si="4"/>
        <v>0</v>
      </c>
      <c r="AA34" s="61">
        <f t="shared" si="4"/>
        <v>0</v>
      </c>
      <c r="AB34" s="61">
        <f t="shared" si="4"/>
        <v>0</v>
      </c>
      <c r="AC34" s="61">
        <f t="shared" si="4"/>
        <v>0</v>
      </c>
      <c r="AD34" s="61">
        <f t="shared" si="4"/>
        <v>0</v>
      </c>
      <c r="AE34" s="61">
        <f t="shared" si="4"/>
        <v>247.128035678238</v>
      </c>
      <c r="AF34" s="61">
        <f t="shared" si="4"/>
        <v>0</v>
      </c>
      <c r="AG34" s="61">
        <f t="shared" si="4"/>
        <v>0</v>
      </c>
      <c r="AH34" s="61">
        <f t="shared" si="4"/>
        <v>0</v>
      </c>
      <c r="AI34" s="61">
        <f t="shared" si="2"/>
        <v>0</v>
      </c>
      <c r="AJ34" s="62">
        <f t="shared" si="3"/>
        <v>247.128035678238</v>
      </c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s="65" customFormat="1" ht="33" customHeight="1">
      <c r="A35" s="58">
        <v>27</v>
      </c>
      <c r="B35" s="8"/>
      <c r="C35" s="8" t="s">
        <v>275</v>
      </c>
      <c r="D35" s="66" t="s">
        <v>276</v>
      </c>
      <c r="E35" s="8"/>
      <c r="F35" s="8"/>
      <c r="G35" s="2"/>
      <c r="H35" s="2"/>
      <c r="I35" s="2"/>
      <c r="J35" s="2">
        <v>4</v>
      </c>
      <c r="K35" s="2"/>
      <c r="L35" s="2"/>
      <c r="M35" s="2"/>
      <c r="N35" s="2"/>
      <c r="O35" s="2"/>
      <c r="P35" s="2"/>
      <c r="Q35" s="2"/>
      <c r="R35" s="2"/>
      <c r="S35" s="2"/>
      <c r="T35" s="57">
        <f>AJ35</f>
        <v>226.59125905568123</v>
      </c>
      <c r="U35" s="61">
        <f t="shared" si="5"/>
        <v>0</v>
      </c>
      <c r="V35" s="61">
        <f t="shared" si="5"/>
        <v>0</v>
      </c>
      <c r="W35" s="61">
        <f t="shared" si="4"/>
        <v>0</v>
      </c>
      <c r="X35" s="61">
        <f t="shared" si="4"/>
        <v>0</v>
      </c>
      <c r="Y35" s="61">
        <f t="shared" si="4"/>
        <v>0</v>
      </c>
      <c r="Z35" s="61">
        <f t="shared" si="4"/>
        <v>226.59125905568123</v>
      </c>
      <c r="AA35" s="61">
        <f t="shared" si="4"/>
        <v>0</v>
      </c>
      <c r="AB35" s="61">
        <f t="shared" si="4"/>
        <v>0</v>
      </c>
      <c r="AC35" s="61">
        <f t="shared" si="4"/>
        <v>0</v>
      </c>
      <c r="AD35" s="61">
        <f t="shared" si="4"/>
        <v>0</v>
      </c>
      <c r="AE35" s="61">
        <f t="shared" si="4"/>
        <v>0</v>
      </c>
      <c r="AF35" s="61">
        <f t="shared" si="4"/>
        <v>0</v>
      </c>
      <c r="AG35" s="61">
        <f t="shared" si="4"/>
        <v>0</v>
      </c>
      <c r="AH35" s="61">
        <f t="shared" si="4"/>
        <v>0</v>
      </c>
      <c r="AI35" s="61">
        <f t="shared" si="2"/>
        <v>0</v>
      </c>
      <c r="AJ35" s="62">
        <f t="shared" si="3"/>
        <v>226.59125905568123</v>
      </c>
      <c r="AK35" s="63"/>
      <c r="AL35" s="63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  <row r="36" spans="1:49" s="65" customFormat="1" ht="33" customHeight="1">
      <c r="A36" s="58">
        <v>28</v>
      </c>
      <c r="B36" s="1"/>
      <c r="C36" s="1" t="s">
        <v>186</v>
      </c>
      <c r="D36" s="1" t="s">
        <v>188</v>
      </c>
      <c r="E36" s="3"/>
      <c r="F36" s="3"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7">
        <f>AJ36</f>
        <v>225.93873660829993</v>
      </c>
      <c r="U36" s="61">
        <f t="shared" si="5"/>
        <v>0</v>
      </c>
      <c r="V36" s="61">
        <f t="shared" si="5"/>
        <v>225.93873660829993</v>
      </c>
      <c r="W36" s="61">
        <f t="shared" si="4"/>
        <v>0</v>
      </c>
      <c r="X36" s="61">
        <f t="shared" si="4"/>
        <v>0</v>
      </c>
      <c r="Y36" s="61">
        <f t="shared" si="4"/>
        <v>0</v>
      </c>
      <c r="Z36" s="61">
        <f t="shared" si="4"/>
        <v>0</v>
      </c>
      <c r="AA36" s="61">
        <f t="shared" si="4"/>
        <v>0</v>
      </c>
      <c r="AB36" s="61">
        <f t="shared" si="4"/>
        <v>0</v>
      </c>
      <c r="AC36" s="61">
        <f t="shared" si="4"/>
        <v>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61">
        <f t="shared" si="4"/>
        <v>0</v>
      </c>
      <c r="AI36" s="61">
        <f t="shared" si="2"/>
        <v>0</v>
      </c>
      <c r="AJ36" s="62">
        <f t="shared" si="3"/>
        <v>225.93873660829993</v>
      </c>
      <c r="AK36" s="63"/>
      <c r="AL36" s="63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1:49" s="65" customFormat="1" ht="33" customHeight="1">
      <c r="A37" s="58">
        <v>29</v>
      </c>
      <c r="B37" s="4"/>
      <c r="C37" s="1" t="s">
        <v>354</v>
      </c>
      <c r="D37" s="4"/>
      <c r="E37" s="4"/>
      <c r="F37" s="4"/>
      <c r="G37" s="2"/>
      <c r="H37" s="2"/>
      <c r="I37" s="2"/>
      <c r="J37" s="2"/>
      <c r="K37" s="2"/>
      <c r="L37" s="2"/>
      <c r="M37" s="2"/>
      <c r="N37" s="2">
        <v>3</v>
      </c>
      <c r="O37" s="2"/>
      <c r="P37" s="2"/>
      <c r="Q37" s="2"/>
      <c r="R37" s="2"/>
      <c r="S37" s="2"/>
      <c r="T37" s="57">
        <f>AJ37</f>
        <v>225.93873660829993</v>
      </c>
      <c r="U37" s="61">
        <f t="shared" si="5"/>
        <v>0</v>
      </c>
      <c r="V37" s="61">
        <f t="shared" si="5"/>
        <v>0</v>
      </c>
      <c r="W37" s="61">
        <f t="shared" si="4"/>
        <v>0</v>
      </c>
      <c r="X37" s="61">
        <f t="shared" si="4"/>
        <v>0</v>
      </c>
      <c r="Y37" s="61">
        <f t="shared" si="4"/>
        <v>0</v>
      </c>
      <c r="Z37" s="61">
        <f t="shared" si="4"/>
        <v>0</v>
      </c>
      <c r="AA37" s="61">
        <f t="shared" si="4"/>
        <v>0</v>
      </c>
      <c r="AB37" s="61">
        <f t="shared" si="4"/>
        <v>0</v>
      </c>
      <c r="AC37" s="61">
        <f t="shared" si="4"/>
        <v>0</v>
      </c>
      <c r="AD37" s="61">
        <f t="shared" si="4"/>
        <v>225.93873660829993</v>
      </c>
      <c r="AE37" s="61">
        <f t="shared" si="4"/>
        <v>0</v>
      </c>
      <c r="AF37" s="61">
        <f t="shared" si="4"/>
        <v>0</v>
      </c>
      <c r="AG37" s="61">
        <f t="shared" si="4"/>
        <v>0</v>
      </c>
      <c r="AH37" s="61">
        <f t="shared" si="4"/>
        <v>0</v>
      </c>
      <c r="AI37" s="61">
        <f t="shared" si="2"/>
        <v>0</v>
      </c>
      <c r="AJ37" s="62">
        <f t="shared" si="3"/>
        <v>225.93873660829993</v>
      </c>
      <c r="AK37" s="63"/>
      <c r="AL37" s="63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:49" s="65" customFormat="1" ht="33" customHeight="1">
      <c r="A38" s="58">
        <v>30</v>
      </c>
      <c r="B38" s="3"/>
      <c r="C38" s="3" t="s">
        <v>417</v>
      </c>
      <c r="D38" s="3" t="s">
        <v>418</v>
      </c>
      <c r="E38" s="3"/>
      <c r="F38" s="3"/>
      <c r="G38" s="2"/>
      <c r="H38" s="2"/>
      <c r="I38" s="2"/>
      <c r="J38" s="2">
        <v>7</v>
      </c>
      <c r="K38" s="2"/>
      <c r="L38" s="2"/>
      <c r="M38" s="2"/>
      <c r="N38" s="2"/>
      <c r="O38" s="2"/>
      <c r="P38" s="2"/>
      <c r="Q38" s="2">
        <v>9</v>
      </c>
      <c r="R38" s="2"/>
      <c r="S38" s="2"/>
      <c r="T38" s="57">
        <f>AJ38</f>
        <v>206.07223471253403</v>
      </c>
      <c r="U38" s="61">
        <f t="shared" si="5"/>
        <v>0</v>
      </c>
      <c r="V38" s="61">
        <f t="shared" si="5"/>
        <v>0</v>
      </c>
      <c r="W38" s="61">
        <f t="shared" si="4"/>
        <v>0</v>
      </c>
      <c r="X38" s="61">
        <f t="shared" si="4"/>
        <v>0</v>
      </c>
      <c r="Y38" s="61">
        <f t="shared" si="4"/>
        <v>0</v>
      </c>
      <c r="Z38" s="61">
        <f t="shared" si="4"/>
        <v>105.07223471253403</v>
      </c>
      <c r="AA38" s="61">
        <f t="shared" si="4"/>
        <v>0</v>
      </c>
      <c r="AB38" s="61">
        <f t="shared" si="4"/>
        <v>0</v>
      </c>
      <c r="AC38" s="61">
        <f t="shared" si="4"/>
        <v>0</v>
      </c>
      <c r="AD38" s="61">
        <f t="shared" si="4"/>
        <v>0</v>
      </c>
      <c r="AE38" s="61">
        <f t="shared" si="4"/>
        <v>0</v>
      </c>
      <c r="AF38" s="61">
        <f t="shared" si="4"/>
        <v>0</v>
      </c>
      <c r="AG38" s="61">
        <f t="shared" si="4"/>
        <v>101</v>
      </c>
      <c r="AH38" s="61">
        <f t="shared" si="4"/>
        <v>0</v>
      </c>
      <c r="AI38" s="61">
        <f t="shared" si="2"/>
        <v>0</v>
      </c>
      <c r="AJ38" s="62">
        <f t="shared" si="3"/>
        <v>206.07223471253403</v>
      </c>
      <c r="AK38" s="63"/>
      <c r="AL38" s="63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</row>
    <row r="39" spans="1:49" s="65" customFormat="1" ht="33" customHeight="1">
      <c r="A39" s="58">
        <v>31</v>
      </c>
      <c r="B39" s="8"/>
      <c r="C39" s="8" t="s">
        <v>230</v>
      </c>
      <c r="D39" s="18" t="s">
        <v>231</v>
      </c>
      <c r="E39" s="9"/>
      <c r="F39" s="8"/>
      <c r="G39" s="2"/>
      <c r="H39" s="2">
        <v>11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7">
        <f>AJ39</f>
        <v>205.735350520013</v>
      </c>
      <c r="U39" s="61">
        <f t="shared" si="5"/>
        <v>0</v>
      </c>
      <c r="V39" s="61">
        <f t="shared" si="5"/>
        <v>0</v>
      </c>
      <c r="W39" s="61">
        <f t="shared" si="4"/>
        <v>0</v>
      </c>
      <c r="X39" s="61">
        <f t="shared" si="4"/>
        <v>205.735350520013</v>
      </c>
      <c r="Y39" s="61">
        <f t="shared" si="4"/>
        <v>0</v>
      </c>
      <c r="Z39" s="61">
        <f t="shared" si="4"/>
        <v>0</v>
      </c>
      <c r="AA39" s="61">
        <f t="shared" si="4"/>
        <v>0</v>
      </c>
      <c r="AB39" s="61">
        <f t="shared" si="4"/>
        <v>0</v>
      </c>
      <c r="AC39" s="61">
        <f t="shared" si="4"/>
        <v>0</v>
      </c>
      <c r="AD39" s="61">
        <f t="shared" si="4"/>
        <v>0</v>
      </c>
      <c r="AE39" s="61">
        <f t="shared" si="4"/>
        <v>0</v>
      </c>
      <c r="AF39" s="61">
        <f t="shared" si="4"/>
        <v>0</v>
      </c>
      <c r="AG39" s="61">
        <f t="shared" si="4"/>
        <v>0</v>
      </c>
      <c r="AH39" s="61">
        <f t="shared" si="4"/>
        <v>0</v>
      </c>
      <c r="AI39" s="61">
        <f t="shared" si="2"/>
        <v>0</v>
      </c>
      <c r="AJ39" s="62">
        <f t="shared" si="3"/>
        <v>205.735350520013</v>
      </c>
      <c r="AK39" s="63"/>
      <c r="AL39" s="63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:49" s="65" customFormat="1" ht="33" customHeight="1">
      <c r="A40" s="58">
        <v>32</v>
      </c>
      <c r="B40" s="4"/>
      <c r="C40" s="56" t="s">
        <v>488</v>
      </c>
      <c r="D40" s="4" t="s">
        <v>489</v>
      </c>
      <c r="E40" s="4"/>
      <c r="F40" s="4"/>
      <c r="G40" s="2"/>
      <c r="H40" s="2"/>
      <c r="I40" s="2"/>
      <c r="J40" s="2"/>
      <c r="K40" s="2"/>
      <c r="L40" s="2"/>
      <c r="M40" s="2"/>
      <c r="N40" s="2"/>
      <c r="O40" s="2">
        <v>7</v>
      </c>
      <c r="P40" s="2"/>
      <c r="Q40" s="2"/>
      <c r="R40" s="2"/>
      <c r="S40" s="2">
        <v>5</v>
      </c>
      <c r="T40" s="57">
        <f>AJ40</f>
        <v>202</v>
      </c>
      <c r="U40" s="61">
        <f t="shared" si="5"/>
        <v>0</v>
      </c>
      <c r="V40" s="61">
        <f t="shared" si="5"/>
        <v>0</v>
      </c>
      <c r="W40" s="61">
        <f t="shared" si="4"/>
        <v>0</v>
      </c>
      <c r="X40" s="61">
        <f t="shared" si="4"/>
        <v>0</v>
      </c>
      <c r="Y40" s="61">
        <f t="shared" si="4"/>
        <v>0</v>
      </c>
      <c r="Z40" s="61">
        <f t="shared" si="4"/>
        <v>0</v>
      </c>
      <c r="AA40" s="61">
        <f t="shared" si="4"/>
        <v>0</v>
      </c>
      <c r="AB40" s="61">
        <f t="shared" si="4"/>
        <v>0</v>
      </c>
      <c r="AC40" s="61">
        <f t="shared" si="4"/>
        <v>0</v>
      </c>
      <c r="AD40" s="61">
        <f t="shared" si="4"/>
        <v>0</v>
      </c>
      <c r="AE40" s="61">
        <f t="shared" si="4"/>
        <v>101</v>
      </c>
      <c r="AF40" s="61">
        <f t="shared" si="4"/>
        <v>0</v>
      </c>
      <c r="AG40" s="61">
        <f t="shared" si="4"/>
        <v>0</v>
      </c>
      <c r="AH40" s="61">
        <f t="shared" si="4"/>
        <v>0</v>
      </c>
      <c r="AI40" s="61">
        <f t="shared" si="2"/>
        <v>101</v>
      </c>
      <c r="AJ40" s="62">
        <f t="shared" si="3"/>
        <v>202</v>
      </c>
      <c r="AK40" s="63"/>
      <c r="AL40" s="63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</row>
    <row r="41" spans="1:49" s="65" customFormat="1" ht="33" customHeight="1">
      <c r="A41" s="58">
        <v>33</v>
      </c>
      <c r="B41" s="3"/>
      <c r="C41" s="1" t="s">
        <v>303</v>
      </c>
      <c r="D41" s="1" t="s">
        <v>308</v>
      </c>
      <c r="E41" s="68"/>
      <c r="F41" s="3"/>
      <c r="G41" s="2"/>
      <c r="H41" s="2"/>
      <c r="I41" s="2"/>
      <c r="J41" s="2"/>
      <c r="K41" s="2"/>
      <c r="L41" s="2">
        <v>8</v>
      </c>
      <c r="M41" s="2"/>
      <c r="N41" s="2"/>
      <c r="O41" s="2"/>
      <c r="P41" s="2"/>
      <c r="Q41" s="2"/>
      <c r="R41" s="2"/>
      <c r="S41" s="2"/>
      <c r="T41" s="57">
        <f>AJ41</f>
        <v>197.9100130080564</v>
      </c>
      <c r="U41" s="61">
        <f t="shared" si="5"/>
        <v>0</v>
      </c>
      <c r="V41" s="61">
        <f t="shared" si="5"/>
        <v>0</v>
      </c>
      <c r="W41" s="61">
        <f t="shared" si="4"/>
        <v>0</v>
      </c>
      <c r="X41" s="61">
        <f t="shared" si="4"/>
        <v>0</v>
      </c>
      <c r="Y41" s="61">
        <f t="shared" si="4"/>
        <v>0</v>
      </c>
      <c r="Z41" s="61">
        <f t="shared" si="4"/>
        <v>0</v>
      </c>
      <c r="AA41" s="61">
        <f t="shared" si="4"/>
        <v>0</v>
      </c>
      <c r="AB41" s="61">
        <f t="shared" si="4"/>
        <v>197.9100130080564</v>
      </c>
      <c r="AC41" s="61">
        <f t="shared" si="4"/>
        <v>0</v>
      </c>
      <c r="AD41" s="61">
        <f t="shared" si="4"/>
        <v>0</v>
      </c>
      <c r="AE41" s="61">
        <f t="shared" si="4"/>
        <v>0</v>
      </c>
      <c r="AF41" s="61">
        <f t="shared" si="4"/>
        <v>0</v>
      </c>
      <c r="AG41" s="61">
        <f t="shared" si="4"/>
        <v>0</v>
      </c>
      <c r="AH41" s="61">
        <f t="shared" si="4"/>
        <v>0</v>
      </c>
      <c r="AI41" s="61">
        <f t="shared" si="2"/>
        <v>0</v>
      </c>
      <c r="AJ41" s="62">
        <f t="shared" si="3"/>
        <v>197.9100130080564</v>
      </c>
      <c r="AK41" s="63"/>
      <c r="AL41" s="63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</row>
    <row r="42" spans="1:49" s="65" customFormat="1" ht="33" customHeight="1">
      <c r="A42" s="58">
        <v>34</v>
      </c>
      <c r="B42" s="1"/>
      <c r="C42" s="1" t="s">
        <v>134</v>
      </c>
      <c r="D42" s="1" t="s">
        <v>143</v>
      </c>
      <c r="E42" s="9">
        <v>10</v>
      </c>
      <c r="F42" s="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57">
        <f>AJ42</f>
        <v>180.18124604762482</v>
      </c>
      <c r="U42" s="61">
        <f t="shared" si="5"/>
        <v>180.18124604762482</v>
      </c>
      <c r="V42" s="61">
        <f t="shared" si="5"/>
        <v>0</v>
      </c>
      <c r="W42" s="61">
        <f t="shared" si="4"/>
        <v>0</v>
      </c>
      <c r="X42" s="61">
        <f t="shared" si="4"/>
        <v>0</v>
      </c>
      <c r="Y42" s="61">
        <f t="shared" si="4"/>
        <v>0</v>
      </c>
      <c r="Z42" s="61">
        <f t="shared" si="4"/>
        <v>0</v>
      </c>
      <c r="AA42" s="61">
        <f t="shared" si="4"/>
        <v>0</v>
      </c>
      <c r="AB42" s="61">
        <f t="shared" si="4"/>
        <v>0</v>
      </c>
      <c r="AC42" s="61">
        <f t="shared" si="4"/>
        <v>0</v>
      </c>
      <c r="AD42" s="61">
        <f t="shared" si="4"/>
        <v>0</v>
      </c>
      <c r="AE42" s="61">
        <f t="shared" si="4"/>
        <v>0</v>
      </c>
      <c r="AF42" s="61">
        <f t="shared" si="4"/>
        <v>0</v>
      </c>
      <c r="AG42" s="61">
        <f t="shared" si="4"/>
        <v>0</v>
      </c>
      <c r="AH42" s="61">
        <f t="shared" si="4"/>
        <v>0</v>
      </c>
      <c r="AI42" s="61">
        <f t="shared" si="2"/>
        <v>0</v>
      </c>
      <c r="AJ42" s="62">
        <f t="shared" si="3"/>
        <v>180.18124604762482</v>
      </c>
      <c r="AK42" s="63"/>
      <c r="AL42" s="63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</row>
    <row r="43" spans="1:49" s="65" customFormat="1" ht="33" customHeight="1">
      <c r="A43" s="58">
        <v>35</v>
      </c>
      <c r="B43" s="3"/>
      <c r="C43" s="1" t="s">
        <v>277</v>
      </c>
      <c r="D43" s="1" t="s">
        <v>278</v>
      </c>
      <c r="E43" s="3"/>
      <c r="F43" s="3"/>
      <c r="G43" s="2"/>
      <c r="H43" s="2"/>
      <c r="I43" s="2"/>
      <c r="J43" s="2">
        <v>5</v>
      </c>
      <c r="K43" s="2"/>
      <c r="L43" s="2"/>
      <c r="M43" s="2"/>
      <c r="N43" s="2"/>
      <c r="O43" s="2"/>
      <c r="P43" s="2"/>
      <c r="Q43" s="2"/>
      <c r="R43" s="2"/>
      <c r="S43" s="2"/>
      <c r="T43" s="57">
        <f>AJ43</f>
        <v>178.13625255165303</v>
      </c>
      <c r="U43" s="61">
        <f t="shared" si="5"/>
        <v>0</v>
      </c>
      <c r="V43" s="61">
        <f t="shared" si="5"/>
        <v>0</v>
      </c>
      <c r="W43" s="61">
        <f t="shared" si="4"/>
        <v>0</v>
      </c>
      <c r="X43" s="61">
        <f t="shared" si="4"/>
        <v>0</v>
      </c>
      <c r="Y43" s="61">
        <f t="shared" si="4"/>
        <v>0</v>
      </c>
      <c r="Z43" s="61">
        <f t="shared" si="4"/>
        <v>178.13625255165303</v>
      </c>
      <c r="AA43" s="61">
        <f t="shared" si="4"/>
        <v>0</v>
      </c>
      <c r="AB43" s="61">
        <f t="shared" si="4"/>
        <v>0</v>
      </c>
      <c r="AC43" s="61">
        <f t="shared" si="4"/>
        <v>0</v>
      </c>
      <c r="AD43" s="61">
        <f t="shared" si="4"/>
        <v>0</v>
      </c>
      <c r="AE43" s="61">
        <f t="shared" si="4"/>
        <v>0</v>
      </c>
      <c r="AF43" s="61">
        <f t="shared" si="4"/>
        <v>0</v>
      </c>
      <c r="AG43" s="61">
        <f t="shared" si="4"/>
        <v>0</v>
      </c>
      <c r="AH43" s="61">
        <f t="shared" si="4"/>
        <v>0</v>
      </c>
      <c r="AI43" s="61">
        <f t="shared" si="2"/>
        <v>0</v>
      </c>
      <c r="AJ43" s="62">
        <f t="shared" si="3"/>
        <v>178.13625255165303</v>
      </c>
      <c r="AK43" s="63"/>
      <c r="AL43" s="63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s="65" customFormat="1" ht="33" customHeight="1">
      <c r="A44" s="58">
        <v>36</v>
      </c>
      <c r="B44" s="3"/>
      <c r="C44" s="3" t="s">
        <v>456</v>
      </c>
      <c r="D44" s="3" t="s">
        <v>457</v>
      </c>
      <c r="E44" s="3"/>
      <c r="F44" s="3"/>
      <c r="G44" s="2"/>
      <c r="H44" s="2"/>
      <c r="I44" s="2"/>
      <c r="J44" s="2">
        <v>8</v>
      </c>
      <c r="K44" s="2"/>
      <c r="L44" s="2"/>
      <c r="M44" s="2"/>
      <c r="N44" s="2"/>
      <c r="O44" s="2"/>
      <c r="P44" s="2"/>
      <c r="Q44" s="2"/>
      <c r="R44" s="2">
        <v>5</v>
      </c>
      <c r="S44" s="2"/>
      <c r="T44" s="57">
        <f>AJ44</f>
        <v>177.07626122369066</v>
      </c>
      <c r="U44" s="61">
        <f t="shared" si="5"/>
        <v>0</v>
      </c>
      <c r="V44" s="61">
        <f t="shared" si="5"/>
        <v>0</v>
      </c>
      <c r="W44" s="61">
        <f t="shared" si="4"/>
        <v>0</v>
      </c>
      <c r="X44" s="61">
        <f t="shared" si="4"/>
        <v>0</v>
      </c>
      <c r="Y44" s="61">
        <f t="shared" si="4"/>
        <v>0</v>
      </c>
      <c r="Z44" s="61">
        <f t="shared" si="4"/>
        <v>76.07626122369065</v>
      </c>
      <c r="AA44" s="61">
        <f t="shared" si="4"/>
        <v>0</v>
      </c>
      <c r="AB44" s="61">
        <f t="shared" si="4"/>
        <v>0</v>
      </c>
      <c r="AC44" s="61">
        <f t="shared" si="4"/>
        <v>0</v>
      </c>
      <c r="AD44" s="61">
        <f t="shared" si="4"/>
        <v>0</v>
      </c>
      <c r="AE44" s="61">
        <f t="shared" si="4"/>
        <v>0</v>
      </c>
      <c r="AF44" s="61">
        <f t="shared" si="4"/>
        <v>0</v>
      </c>
      <c r="AG44" s="61">
        <f t="shared" si="4"/>
        <v>0</v>
      </c>
      <c r="AH44" s="61">
        <f t="shared" si="4"/>
        <v>101</v>
      </c>
      <c r="AI44" s="61">
        <f t="shared" si="2"/>
        <v>0</v>
      </c>
      <c r="AJ44" s="62">
        <f t="shared" si="3"/>
        <v>177.07626122369066</v>
      </c>
      <c r="AK44" s="63"/>
      <c r="AL44" s="63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s="65" customFormat="1" ht="33" customHeight="1">
      <c r="A45" s="58">
        <v>37</v>
      </c>
      <c r="B45" s="8"/>
      <c r="C45" s="1" t="s">
        <v>304</v>
      </c>
      <c r="D45" s="55" t="s">
        <v>309</v>
      </c>
      <c r="E45" s="8"/>
      <c r="F45" s="8"/>
      <c r="G45" s="2"/>
      <c r="H45" s="2"/>
      <c r="I45" s="2"/>
      <c r="J45" s="2"/>
      <c r="K45" s="2"/>
      <c r="L45" s="2">
        <v>9</v>
      </c>
      <c r="M45" s="2"/>
      <c r="N45" s="2"/>
      <c r="O45" s="2"/>
      <c r="P45" s="2"/>
      <c r="Q45" s="2"/>
      <c r="R45" s="2"/>
      <c r="S45" s="2"/>
      <c r="T45" s="57">
        <f>AJ45</f>
        <v>146.75749056067514</v>
      </c>
      <c r="U45" s="61">
        <f t="shared" si="5"/>
        <v>0</v>
      </c>
      <c r="V45" s="61">
        <f t="shared" si="5"/>
        <v>0</v>
      </c>
      <c r="W45" s="61">
        <f t="shared" si="4"/>
        <v>0</v>
      </c>
      <c r="X45" s="61">
        <f t="shared" si="4"/>
        <v>0</v>
      </c>
      <c r="Y45" s="61">
        <f t="shared" si="4"/>
        <v>0</v>
      </c>
      <c r="Z45" s="61">
        <f t="shared" si="4"/>
        <v>0</v>
      </c>
      <c r="AA45" s="61">
        <f t="shared" si="4"/>
        <v>0</v>
      </c>
      <c r="AB45" s="61">
        <f t="shared" si="4"/>
        <v>146.75749056067514</v>
      </c>
      <c r="AC45" s="61">
        <f t="shared" si="4"/>
        <v>0</v>
      </c>
      <c r="AD45" s="61">
        <f t="shared" si="4"/>
        <v>0</v>
      </c>
      <c r="AE45" s="61">
        <f t="shared" si="4"/>
        <v>0</v>
      </c>
      <c r="AF45" s="61">
        <f t="shared" si="4"/>
        <v>0</v>
      </c>
      <c r="AG45" s="61">
        <f t="shared" si="4"/>
        <v>0</v>
      </c>
      <c r="AH45" s="61">
        <f t="shared" si="4"/>
        <v>0</v>
      </c>
      <c r="AI45" s="61">
        <f t="shared" si="2"/>
        <v>0</v>
      </c>
      <c r="AJ45" s="62">
        <f t="shared" si="3"/>
        <v>146.75749056067514</v>
      </c>
      <c r="AK45" s="63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s="65" customFormat="1" ht="33" customHeight="1">
      <c r="A46" s="58">
        <v>38</v>
      </c>
      <c r="B46" s="1" t="s">
        <v>138</v>
      </c>
      <c r="C46" s="1" t="s">
        <v>54</v>
      </c>
      <c r="D46" s="1" t="s">
        <v>55</v>
      </c>
      <c r="E46" s="8">
        <v>11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57">
        <f>AJ46</f>
        <v>138.78856088939975</v>
      </c>
      <c r="U46" s="61">
        <f t="shared" si="5"/>
        <v>138.78856088939975</v>
      </c>
      <c r="V46" s="61">
        <f t="shared" si="5"/>
        <v>0</v>
      </c>
      <c r="W46" s="61">
        <f t="shared" si="4"/>
        <v>0</v>
      </c>
      <c r="X46" s="61">
        <f t="shared" si="4"/>
        <v>0</v>
      </c>
      <c r="Y46" s="61">
        <f t="shared" si="4"/>
        <v>0</v>
      </c>
      <c r="Z46" s="61">
        <f t="shared" si="4"/>
        <v>0</v>
      </c>
      <c r="AA46" s="61">
        <f t="shared" si="4"/>
        <v>0</v>
      </c>
      <c r="AB46" s="61">
        <f t="shared" si="4"/>
        <v>0</v>
      </c>
      <c r="AC46" s="61">
        <f t="shared" si="4"/>
        <v>0</v>
      </c>
      <c r="AD46" s="61">
        <f t="shared" si="4"/>
        <v>0</v>
      </c>
      <c r="AE46" s="61">
        <f t="shared" si="4"/>
        <v>0</v>
      </c>
      <c r="AF46" s="61">
        <f t="shared" si="4"/>
        <v>0</v>
      </c>
      <c r="AG46" s="61">
        <f t="shared" si="4"/>
        <v>0</v>
      </c>
      <c r="AH46" s="61">
        <f t="shared" si="4"/>
        <v>0</v>
      </c>
      <c r="AI46" s="61">
        <f t="shared" si="2"/>
        <v>0</v>
      </c>
      <c r="AJ46" s="62">
        <f t="shared" si="3"/>
        <v>138.78856088939975</v>
      </c>
      <c r="AK46" s="63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49" s="65" customFormat="1" ht="33" customHeight="1">
      <c r="A47" s="58">
        <v>39</v>
      </c>
      <c r="B47" s="3"/>
      <c r="C47" s="3" t="s">
        <v>279</v>
      </c>
      <c r="D47" s="3" t="s">
        <v>280</v>
      </c>
      <c r="E47" s="3"/>
      <c r="F47" s="3"/>
      <c r="G47" s="2"/>
      <c r="H47" s="2"/>
      <c r="I47" s="2"/>
      <c r="J47" s="2">
        <v>6</v>
      </c>
      <c r="K47" s="2"/>
      <c r="L47" s="2"/>
      <c r="M47" s="2"/>
      <c r="N47" s="2"/>
      <c r="O47" s="2"/>
      <c r="P47" s="2"/>
      <c r="Q47" s="2"/>
      <c r="R47" s="2"/>
      <c r="S47" s="2"/>
      <c r="T47" s="57">
        <f>AJ47</f>
        <v>138.54562952784062</v>
      </c>
      <c r="U47" s="61">
        <f t="shared" si="5"/>
        <v>0</v>
      </c>
      <c r="V47" s="61">
        <f t="shared" si="5"/>
        <v>0</v>
      </c>
      <c r="W47" s="61">
        <f t="shared" si="4"/>
        <v>0</v>
      </c>
      <c r="X47" s="61">
        <f t="shared" si="4"/>
        <v>0</v>
      </c>
      <c r="Y47" s="61">
        <f t="shared" si="4"/>
        <v>0</v>
      </c>
      <c r="Z47" s="61">
        <f t="shared" si="4"/>
        <v>138.54562952784062</v>
      </c>
      <c r="AA47" s="61">
        <f t="shared" si="4"/>
        <v>0</v>
      </c>
      <c r="AB47" s="61">
        <f t="shared" si="4"/>
        <v>0</v>
      </c>
      <c r="AC47" s="61">
        <f t="shared" si="4"/>
        <v>0</v>
      </c>
      <c r="AD47" s="61">
        <f t="shared" si="4"/>
        <v>0</v>
      </c>
      <c r="AE47" s="61">
        <f t="shared" si="4"/>
        <v>0</v>
      </c>
      <c r="AF47" s="61">
        <f t="shared" si="4"/>
        <v>0</v>
      </c>
      <c r="AG47" s="61">
        <f t="shared" si="4"/>
        <v>0</v>
      </c>
      <c r="AH47" s="61">
        <f t="shared" si="4"/>
        <v>0</v>
      </c>
      <c r="AI47" s="61">
        <f t="shared" si="2"/>
        <v>0</v>
      </c>
      <c r="AJ47" s="62">
        <f t="shared" si="3"/>
        <v>138.54562952784062</v>
      </c>
      <c r="AK47" s="63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1:49" s="65" customFormat="1" ht="33" customHeight="1">
      <c r="A48" s="58">
        <v>40</v>
      </c>
      <c r="B48" s="8" t="s">
        <v>234</v>
      </c>
      <c r="C48" s="8" t="s">
        <v>235</v>
      </c>
      <c r="D48" s="8"/>
      <c r="E48" s="8"/>
      <c r="F48" s="8"/>
      <c r="G48" s="2"/>
      <c r="H48" s="2">
        <v>13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57">
        <f>AJ48</f>
        <v>133.18468337140123</v>
      </c>
      <c r="U48" s="61">
        <f t="shared" si="5"/>
        <v>0</v>
      </c>
      <c r="V48" s="61">
        <f t="shared" si="5"/>
        <v>0</v>
      </c>
      <c r="W48" s="61">
        <f t="shared" si="4"/>
        <v>0</v>
      </c>
      <c r="X48" s="61">
        <f t="shared" si="4"/>
        <v>133.18468337140123</v>
      </c>
      <c r="Y48" s="61">
        <f t="shared" si="4"/>
        <v>0</v>
      </c>
      <c r="Z48" s="61">
        <f t="shared" si="4"/>
        <v>0</v>
      </c>
      <c r="AA48" s="61">
        <f t="shared" si="4"/>
        <v>0</v>
      </c>
      <c r="AB48" s="61">
        <f t="shared" si="4"/>
        <v>0</v>
      </c>
      <c r="AC48" s="61">
        <f aca="true" t="shared" si="6" ref="AC48:AI48">IF(OR(M48="",M48="-"),0,M$8*(101+1000*LOG10(M$7/M48)))</f>
        <v>0</v>
      </c>
      <c r="AD48" s="61">
        <f t="shared" si="6"/>
        <v>0</v>
      </c>
      <c r="AE48" s="61">
        <f t="shared" si="6"/>
        <v>0</v>
      </c>
      <c r="AF48" s="61">
        <f t="shared" si="6"/>
        <v>0</v>
      </c>
      <c r="AG48" s="61">
        <f t="shared" si="6"/>
        <v>0</v>
      </c>
      <c r="AH48" s="61">
        <f t="shared" si="6"/>
        <v>0</v>
      </c>
      <c r="AI48" s="61">
        <f t="shared" si="6"/>
        <v>0</v>
      </c>
      <c r="AJ48" s="62">
        <f t="shared" si="3"/>
        <v>133.18468337140123</v>
      </c>
      <c r="AK48" s="63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</row>
    <row r="49" spans="1:49" s="65" customFormat="1" ht="33" customHeight="1">
      <c r="A49" s="58">
        <v>41</v>
      </c>
      <c r="B49" s="3"/>
      <c r="C49" s="3" t="s">
        <v>281</v>
      </c>
      <c r="D49" s="3" t="s">
        <v>282</v>
      </c>
      <c r="E49" s="3"/>
      <c r="F49" s="3"/>
      <c r="G49" s="2"/>
      <c r="H49" s="2"/>
      <c r="I49" s="2"/>
      <c r="J49" s="2">
        <v>7</v>
      </c>
      <c r="K49" s="2"/>
      <c r="L49" s="2"/>
      <c r="M49" s="2"/>
      <c r="N49" s="2"/>
      <c r="O49" s="2"/>
      <c r="P49" s="2"/>
      <c r="Q49" s="2"/>
      <c r="R49" s="2"/>
      <c r="S49" s="2"/>
      <c r="T49" s="57">
        <f>AJ49</f>
        <v>105.07223471253403</v>
      </c>
      <c r="U49" s="61">
        <f>IF(OR(E49="",E49="-"),0,E$8*(101+1000*LOG10(E$7/E49)))</f>
        <v>0</v>
      </c>
      <c r="V49" s="61">
        <f aca="true" t="shared" si="7" ref="V49:AB51">IF(OR(F49="",F49="-"),0,F$8*(101+1000*LOG10(F$7/F49)))</f>
        <v>0</v>
      </c>
      <c r="W49" s="61">
        <f t="shared" si="7"/>
        <v>0</v>
      </c>
      <c r="X49" s="61">
        <f t="shared" si="7"/>
        <v>0</v>
      </c>
      <c r="Y49" s="61">
        <f t="shared" si="7"/>
        <v>0</v>
      </c>
      <c r="Z49" s="61">
        <f t="shared" si="7"/>
        <v>105.07223471253403</v>
      </c>
      <c r="AA49" s="61">
        <f t="shared" si="7"/>
        <v>0</v>
      </c>
      <c r="AB49" s="61">
        <f t="shared" si="7"/>
        <v>0</v>
      </c>
      <c r="AC49" s="61">
        <f aca="true" t="shared" si="8" ref="AC49:AI51">IF(OR(M49="",M49="-"),0,M$8*(101+1000*LOG10(M$7/M49)))</f>
        <v>0</v>
      </c>
      <c r="AD49" s="61">
        <f t="shared" si="8"/>
        <v>0</v>
      </c>
      <c r="AE49" s="61">
        <f t="shared" si="8"/>
        <v>0</v>
      </c>
      <c r="AF49" s="61">
        <f t="shared" si="8"/>
        <v>0</v>
      </c>
      <c r="AG49" s="61">
        <f t="shared" si="8"/>
        <v>0</v>
      </c>
      <c r="AH49" s="61">
        <f t="shared" si="8"/>
        <v>0</v>
      </c>
      <c r="AI49" s="61">
        <f t="shared" si="8"/>
        <v>0</v>
      </c>
      <c r="AJ49" s="62">
        <f>SUM(U49:AI49)</f>
        <v>105.07223471253403</v>
      </c>
      <c r="AK49" s="63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1:49" s="65" customFormat="1" ht="33" customHeight="1">
      <c r="A50" s="58">
        <v>42</v>
      </c>
      <c r="B50" s="1" t="s">
        <v>86</v>
      </c>
      <c r="C50" s="1" t="s">
        <v>58</v>
      </c>
      <c r="D50" s="1" t="s">
        <v>87</v>
      </c>
      <c r="E50" s="3">
        <v>12</v>
      </c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57">
        <f>AJ50</f>
        <v>101</v>
      </c>
      <c r="U50" s="61">
        <f>IF(OR(E50="",E50="-"),0,E$8*(101+1000*LOG10(E$7/E50)))</f>
        <v>101</v>
      </c>
      <c r="V50" s="61">
        <f t="shared" si="7"/>
        <v>0</v>
      </c>
      <c r="W50" s="61">
        <f t="shared" si="7"/>
        <v>0</v>
      </c>
      <c r="X50" s="61">
        <f t="shared" si="7"/>
        <v>0</v>
      </c>
      <c r="Y50" s="61">
        <f t="shared" si="7"/>
        <v>0</v>
      </c>
      <c r="Z50" s="61">
        <f t="shared" si="7"/>
        <v>0</v>
      </c>
      <c r="AA50" s="61">
        <f t="shared" si="7"/>
        <v>0</v>
      </c>
      <c r="AB50" s="61">
        <f t="shared" si="7"/>
        <v>0</v>
      </c>
      <c r="AC50" s="61">
        <f t="shared" si="8"/>
        <v>0</v>
      </c>
      <c r="AD50" s="61">
        <f t="shared" si="8"/>
        <v>0</v>
      </c>
      <c r="AE50" s="61">
        <f t="shared" si="8"/>
        <v>0</v>
      </c>
      <c r="AF50" s="61">
        <f t="shared" si="8"/>
        <v>0</v>
      </c>
      <c r="AG50" s="61">
        <f t="shared" si="8"/>
        <v>0</v>
      </c>
      <c r="AH50" s="61">
        <f t="shared" si="8"/>
        <v>0</v>
      </c>
      <c r="AI50" s="61">
        <f t="shared" si="8"/>
        <v>0</v>
      </c>
      <c r="AJ50" s="62">
        <f>SUM(U50:AI50)</f>
        <v>101</v>
      </c>
      <c r="AK50" s="63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1:49" s="65" customFormat="1" ht="33" customHeight="1">
      <c r="A51" s="58">
        <v>43</v>
      </c>
      <c r="B51" s="59"/>
      <c r="C51" s="1" t="s">
        <v>109</v>
      </c>
      <c r="D51" s="1" t="s">
        <v>92</v>
      </c>
      <c r="E51" s="8"/>
      <c r="F51" s="8">
        <v>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7">
        <f>AJ51</f>
        <v>101</v>
      </c>
      <c r="U51" s="61">
        <f>IF(OR(E51="",E51="-"),0,E$8*(101+1000*LOG10(E$7/E51)))</f>
        <v>0</v>
      </c>
      <c r="V51" s="61">
        <f t="shared" si="7"/>
        <v>101</v>
      </c>
      <c r="W51" s="61">
        <f t="shared" si="7"/>
        <v>0</v>
      </c>
      <c r="X51" s="61">
        <f t="shared" si="7"/>
        <v>0</v>
      </c>
      <c r="Y51" s="61">
        <f t="shared" si="7"/>
        <v>0</v>
      </c>
      <c r="Z51" s="61">
        <f t="shared" si="7"/>
        <v>0</v>
      </c>
      <c r="AA51" s="61">
        <f t="shared" si="7"/>
        <v>0</v>
      </c>
      <c r="AB51" s="61">
        <f t="shared" si="7"/>
        <v>0</v>
      </c>
      <c r="AC51" s="61">
        <f t="shared" si="8"/>
        <v>0</v>
      </c>
      <c r="AD51" s="61">
        <f t="shared" si="8"/>
        <v>0</v>
      </c>
      <c r="AE51" s="61">
        <f t="shared" si="8"/>
        <v>0</v>
      </c>
      <c r="AF51" s="61">
        <f t="shared" si="8"/>
        <v>0</v>
      </c>
      <c r="AG51" s="61">
        <f t="shared" si="8"/>
        <v>0</v>
      </c>
      <c r="AH51" s="61">
        <f t="shared" si="8"/>
        <v>0</v>
      </c>
      <c r="AI51" s="61">
        <f t="shared" si="8"/>
        <v>0</v>
      </c>
      <c r="AJ51" s="62">
        <f>SUM(U51:AI51)</f>
        <v>101</v>
      </c>
      <c r="AK51" s="63"/>
      <c r="AL51" s="63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  <row r="52" spans="1:49" s="65" customFormat="1" ht="33" customHeight="1">
      <c r="A52" s="58">
        <v>44</v>
      </c>
      <c r="B52" s="1"/>
      <c r="C52" s="1" t="s">
        <v>236</v>
      </c>
      <c r="D52" s="60" t="s">
        <v>237</v>
      </c>
      <c r="E52" s="60"/>
      <c r="F52" s="60"/>
      <c r="G52" s="2"/>
      <c r="H52" s="2">
        <v>14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7">
        <f>AJ52</f>
        <v>101</v>
      </c>
      <c r="U52" s="61">
        <f>IF(OR(E52="",E52="-"),0,E$8*(101+1000*LOG10(E$7/E52)))</f>
        <v>0</v>
      </c>
      <c r="V52" s="61">
        <f aca="true" t="shared" si="9" ref="V52:AI52">IF(OR(F52="",F52="-"),0,F$8*(101+1000*LOG10(F$7/F52)))</f>
        <v>0</v>
      </c>
      <c r="W52" s="61">
        <f t="shared" si="9"/>
        <v>0</v>
      </c>
      <c r="X52" s="61">
        <f t="shared" si="9"/>
        <v>101</v>
      </c>
      <c r="Y52" s="61">
        <f t="shared" si="9"/>
        <v>0</v>
      </c>
      <c r="Z52" s="61">
        <f t="shared" si="9"/>
        <v>0</v>
      </c>
      <c r="AA52" s="61">
        <f t="shared" si="9"/>
        <v>0</v>
      </c>
      <c r="AB52" s="61">
        <f t="shared" si="9"/>
        <v>0</v>
      </c>
      <c r="AC52" s="61">
        <f t="shared" si="9"/>
        <v>0</v>
      </c>
      <c r="AD52" s="61">
        <f t="shared" si="9"/>
        <v>0</v>
      </c>
      <c r="AE52" s="61">
        <f t="shared" si="9"/>
        <v>0</v>
      </c>
      <c r="AF52" s="61">
        <f t="shared" si="9"/>
        <v>0</v>
      </c>
      <c r="AG52" s="61">
        <f t="shared" si="9"/>
        <v>0</v>
      </c>
      <c r="AH52" s="61">
        <f t="shared" si="9"/>
        <v>0</v>
      </c>
      <c r="AI52" s="61">
        <f t="shared" si="9"/>
        <v>0</v>
      </c>
      <c r="AJ52" s="62">
        <f>SUM(U52:AI52)</f>
        <v>101</v>
      </c>
      <c r="AK52" s="63"/>
      <c r="AL52" s="63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</row>
    <row r="53" spans="1:49" s="65" customFormat="1" ht="33" customHeight="1">
      <c r="A53" s="58">
        <v>45</v>
      </c>
      <c r="B53" s="8"/>
      <c r="C53" s="54" t="s">
        <v>305</v>
      </c>
      <c r="D53" s="54" t="s">
        <v>310</v>
      </c>
      <c r="E53" s="9"/>
      <c r="F53" s="4"/>
      <c r="G53" s="2"/>
      <c r="H53" s="2"/>
      <c r="I53" s="2"/>
      <c r="J53" s="2"/>
      <c r="K53" s="2"/>
      <c r="L53" s="2">
        <v>10</v>
      </c>
      <c r="M53" s="2"/>
      <c r="N53" s="2"/>
      <c r="O53" s="2"/>
      <c r="P53" s="2"/>
      <c r="Q53" s="2"/>
      <c r="R53" s="2"/>
      <c r="S53" s="2"/>
      <c r="T53" s="57">
        <f>AJ53</f>
        <v>101</v>
      </c>
      <c r="U53" s="61">
        <f>IF(OR(E53="",E53="-"),0,E$8*(101+1000*LOG10(E$7/E53)))</f>
        <v>0</v>
      </c>
      <c r="V53" s="61">
        <f aca="true" t="shared" si="10" ref="V53:AI53">IF(OR(F53="",F53="-"),0,F$8*(101+1000*LOG10(F$7/F53)))</f>
        <v>0</v>
      </c>
      <c r="W53" s="61">
        <f t="shared" si="10"/>
        <v>0</v>
      </c>
      <c r="X53" s="61">
        <f t="shared" si="10"/>
        <v>0</v>
      </c>
      <c r="Y53" s="61">
        <f t="shared" si="10"/>
        <v>0</v>
      </c>
      <c r="Z53" s="61">
        <f t="shared" si="10"/>
        <v>0</v>
      </c>
      <c r="AA53" s="61">
        <f t="shared" si="10"/>
        <v>0</v>
      </c>
      <c r="AB53" s="61">
        <f t="shared" si="10"/>
        <v>101</v>
      </c>
      <c r="AC53" s="61">
        <f t="shared" si="10"/>
        <v>0</v>
      </c>
      <c r="AD53" s="61">
        <f t="shared" si="10"/>
        <v>0</v>
      </c>
      <c r="AE53" s="61">
        <f t="shared" si="10"/>
        <v>0</v>
      </c>
      <c r="AF53" s="61">
        <f t="shared" si="10"/>
        <v>0</v>
      </c>
      <c r="AG53" s="61">
        <f t="shared" si="10"/>
        <v>0</v>
      </c>
      <c r="AH53" s="61">
        <f t="shared" si="10"/>
        <v>0</v>
      </c>
      <c r="AI53" s="61">
        <f t="shared" si="10"/>
        <v>0</v>
      </c>
      <c r="AJ53" s="62">
        <f>SUM(U53:AI53)</f>
        <v>101</v>
      </c>
      <c r="AK53" s="6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</row>
    <row r="54" spans="1:49" s="65" customFormat="1" ht="33" customHeight="1">
      <c r="A54" s="58">
        <v>46</v>
      </c>
      <c r="B54" s="8"/>
      <c r="C54" s="8" t="s">
        <v>344</v>
      </c>
      <c r="D54" s="9" t="s">
        <v>345</v>
      </c>
      <c r="E54" s="9"/>
      <c r="F54" s="8"/>
      <c r="G54" s="2"/>
      <c r="H54" s="2"/>
      <c r="I54" s="2"/>
      <c r="J54" s="2"/>
      <c r="K54" s="2"/>
      <c r="L54" s="2"/>
      <c r="M54" s="2">
        <v>6</v>
      </c>
      <c r="N54" s="2"/>
      <c r="O54" s="2"/>
      <c r="P54" s="2"/>
      <c r="Q54" s="2"/>
      <c r="R54" s="2"/>
      <c r="S54" s="2"/>
      <c r="T54" s="57">
        <f>AJ54</f>
        <v>101</v>
      </c>
      <c r="U54" s="61">
        <f>IF(OR(E54="",E54="-"),0,E$8*(101+1000*LOG10(E$7/E54)))</f>
        <v>0</v>
      </c>
      <c r="V54" s="61">
        <f>IF(OR(F54="",F54="-"),0,F$8*(101+1000*LOG10(F$7/F54)))</f>
        <v>0</v>
      </c>
      <c r="W54" s="61">
        <f>IF(OR(G54="",G54="-"),0,G$8*(101+1000*LOG10(G$7/G54)))</f>
        <v>0</v>
      </c>
      <c r="X54" s="61">
        <f>IF(OR(H54="",H54="-"),0,H$8*(101+1000*LOG10(H$7/H54)))</f>
        <v>0</v>
      </c>
      <c r="Y54" s="61">
        <f>IF(OR(I54="",I54="-"),0,I$8*(101+1000*LOG10(I$7/I54)))</f>
        <v>0</v>
      </c>
      <c r="Z54" s="61">
        <f>IF(OR(J54="",J54="-"),0,J$8*(101+1000*LOG10(J$7/J54)))</f>
        <v>0</v>
      </c>
      <c r="AA54" s="61">
        <f>IF(OR(K54="",K54="-"),0,K$8*(101+1000*LOG10(K$7/K54)))</f>
        <v>0</v>
      </c>
      <c r="AB54" s="61">
        <f>IF(OR(L54="",L54="-"),0,L$8*(101+1000*LOG10(L$7/L54)))</f>
        <v>0</v>
      </c>
      <c r="AC54" s="61">
        <f>IF(OR(M54="",M54="-"),0,M$8*(101+1000*LOG10(M$7/M54)))</f>
        <v>101</v>
      </c>
      <c r="AD54" s="61">
        <f>IF(OR(N54="",N54="-"),0,N$8*(101+1000*LOG10(N$7/N54)))</f>
        <v>0</v>
      </c>
      <c r="AE54" s="61">
        <f>IF(OR(O54="",O54="-"),0,O$8*(101+1000*LOG10(O$7/O54)))</f>
        <v>0</v>
      </c>
      <c r="AF54" s="61">
        <f>IF(OR(P54="",P54="-"),0,P$8*(101+1000*LOG10(P$7/P54)))</f>
        <v>0</v>
      </c>
      <c r="AG54" s="61">
        <f>IF(OR(Q54="",Q54="-"),0,Q$8*(101+1000*LOG10(Q$7/Q54)))</f>
        <v>0</v>
      </c>
      <c r="AH54" s="61">
        <f>IF(OR(R54="",R54="-"),0,R$8*(101+1000*LOG10(R$7/R54)))</f>
        <v>0</v>
      </c>
      <c r="AI54" s="61">
        <f>IF(OR(S54="",S54="-"),0,S$8*(101+1000*LOG10(S$7/S54)))</f>
        <v>0</v>
      </c>
      <c r="AJ54" s="62">
        <f>SUM(U54:AI54)</f>
        <v>101</v>
      </c>
      <c r="AK54" s="63"/>
      <c r="AL54" s="63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</row>
    <row r="55" spans="1:49" s="65" customFormat="1" ht="33" customHeight="1">
      <c r="A55" s="58">
        <v>47</v>
      </c>
      <c r="B55" s="4"/>
      <c r="C55" s="1" t="s">
        <v>355</v>
      </c>
      <c r="D55" s="4"/>
      <c r="E55" s="4"/>
      <c r="F55" s="4"/>
      <c r="G55" s="2"/>
      <c r="H55" s="2"/>
      <c r="I55" s="2"/>
      <c r="J55" s="2"/>
      <c r="K55" s="2"/>
      <c r="L55" s="2"/>
      <c r="M55" s="2"/>
      <c r="N55" s="2">
        <v>4</v>
      </c>
      <c r="O55" s="2"/>
      <c r="P55" s="2"/>
      <c r="Q55" s="2"/>
      <c r="R55" s="2"/>
      <c r="S55" s="2"/>
      <c r="T55" s="57">
        <f>AJ55</f>
        <v>101</v>
      </c>
      <c r="U55" s="61">
        <f>IF(OR(E55="",E55="-"),0,E$8*(101+1000*LOG10(E$7/E55)))</f>
        <v>0</v>
      </c>
      <c r="V55" s="61">
        <f>IF(OR(F55="",F55="-"),0,F$8*(101+1000*LOG10(F$7/F55)))</f>
        <v>0</v>
      </c>
      <c r="W55" s="61">
        <f>IF(OR(G55="",G55="-"),0,G$8*(101+1000*LOG10(G$7/G55)))</f>
        <v>0</v>
      </c>
      <c r="X55" s="61">
        <f>IF(OR(H55="",H55="-"),0,H$8*(101+1000*LOG10(H$7/H55)))</f>
        <v>0</v>
      </c>
      <c r="Y55" s="61">
        <f>IF(OR(I55="",I55="-"),0,I$8*(101+1000*LOG10(I$7/I55)))</f>
        <v>0</v>
      </c>
      <c r="Z55" s="61">
        <f>IF(OR(J55="",J55="-"),0,J$8*(101+1000*LOG10(J$7/J55)))</f>
        <v>0</v>
      </c>
      <c r="AA55" s="61">
        <f>IF(OR(K55="",K55="-"),0,K$8*(101+1000*LOG10(K$7/K55)))</f>
        <v>0</v>
      </c>
      <c r="AB55" s="61">
        <f>IF(OR(L55="",L55="-"),0,L$8*(101+1000*LOG10(L$7/L55)))</f>
        <v>0</v>
      </c>
      <c r="AC55" s="61">
        <f>IF(OR(M55="",M55="-"),0,M$8*(101+1000*LOG10(M$7/M55)))</f>
        <v>0</v>
      </c>
      <c r="AD55" s="61">
        <f>IF(OR(N55="",N55="-"),0,N$8*(101+1000*LOG10(N$7/N55)))</f>
        <v>101</v>
      </c>
      <c r="AE55" s="61">
        <f>IF(OR(O55="",O55="-"),0,O$8*(101+1000*LOG10(O$7/O55)))</f>
        <v>0</v>
      </c>
      <c r="AF55" s="61">
        <f>IF(OR(P55="",P55="-"),0,P$8*(101+1000*LOG10(P$7/P55)))</f>
        <v>0</v>
      </c>
      <c r="AG55" s="61">
        <f>IF(OR(Q55="",Q55="-"),0,Q$8*(101+1000*LOG10(Q$7/Q55)))</f>
        <v>0</v>
      </c>
      <c r="AH55" s="61">
        <f>IF(OR(R55="",R55="-"),0,R$8*(101+1000*LOG10(R$7/R55)))</f>
        <v>0</v>
      </c>
      <c r="AI55" s="61">
        <f>IF(OR(S55="",S55="-"),0,S$8*(101+1000*LOG10(S$7/S55)))</f>
        <v>0</v>
      </c>
      <c r="AJ55" s="62">
        <f>SUM(U55:AI55)</f>
        <v>101</v>
      </c>
      <c r="AK55" s="63"/>
      <c r="AL55" s="63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</row>
  </sheetData>
  <sheetProtection/>
  <mergeCells count="7">
    <mergeCell ref="T6:T8"/>
    <mergeCell ref="A2:H2"/>
    <mergeCell ref="A4:H4"/>
    <mergeCell ref="A6:A8"/>
    <mergeCell ref="B6:B8"/>
    <mergeCell ref="C6:C8"/>
    <mergeCell ref="L3:M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1"/>
  <sheetViews>
    <sheetView zoomScale="65" zoomScaleNormal="65" zoomScalePageLayoutView="0" workbookViewId="0" topLeftCell="A1">
      <selection activeCell="D1" sqref="D1:S16384"/>
    </sheetView>
  </sheetViews>
  <sheetFormatPr defaultColWidth="9.140625" defaultRowHeight="12.75"/>
  <cols>
    <col min="1" max="1" width="9.140625" style="65" customWidth="1"/>
    <col min="2" max="2" width="14.57421875" style="65" customWidth="1"/>
    <col min="3" max="3" width="31.00390625" style="65" bestFit="1" customWidth="1"/>
    <col min="4" max="4" width="22.00390625" style="65" customWidth="1"/>
    <col min="5" max="5" width="13.421875" style="65" customWidth="1"/>
    <col min="6" max="6" width="14.00390625" style="65" customWidth="1"/>
    <col min="7" max="7" width="13.57421875" style="65" customWidth="1"/>
    <col min="8" max="8" width="14.140625" style="65" customWidth="1"/>
    <col min="9" max="9" width="11.8515625" style="65" customWidth="1"/>
    <col min="10" max="10" width="12.7109375" style="65" customWidth="1"/>
    <col min="11" max="12" width="14.00390625" style="65" customWidth="1"/>
    <col min="13" max="15" width="14.421875" style="65" customWidth="1"/>
    <col min="16" max="19" width="12.7109375" style="65" customWidth="1"/>
    <col min="20" max="20" width="12.28125" style="74" bestFit="1" customWidth="1"/>
    <col min="21" max="22" width="11.28125" style="75" customWidth="1"/>
    <col min="23" max="35" width="9.140625" style="75" customWidth="1"/>
    <col min="36" max="36" width="8.8515625" style="75" customWidth="1"/>
    <col min="37" max="38" width="9.140625" style="85" customWidth="1"/>
    <col min="39" max="16384" width="9.140625" style="65" customWidth="1"/>
  </cols>
  <sheetData>
    <row r="1" spans="21:38" s="74" customFormat="1" ht="15"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6"/>
    </row>
    <row r="2" spans="1:38" s="74" customFormat="1" ht="15">
      <c r="A2" s="100" t="s">
        <v>6</v>
      </c>
      <c r="B2" s="100"/>
      <c r="C2" s="100"/>
      <c r="D2" s="100"/>
      <c r="E2" s="100"/>
      <c r="F2" s="100"/>
      <c r="G2" s="100"/>
      <c r="H2" s="100"/>
      <c r="I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  <c r="AL2" s="76"/>
    </row>
    <row r="3" spans="12:38" s="74" customFormat="1" ht="15">
      <c r="L3" s="100" t="s">
        <v>8</v>
      </c>
      <c r="M3" s="106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  <c r="AL3" s="76"/>
    </row>
    <row r="4" spans="1:38" s="74" customFormat="1" ht="18" customHeight="1">
      <c r="A4" s="101" t="s">
        <v>12</v>
      </c>
      <c r="B4" s="101"/>
      <c r="C4" s="101"/>
      <c r="D4" s="101"/>
      <c r="E4" s="101"/>
      <c r="F4" s="101"/>
      <c r="G4" s="101"/>
      <c r="H4" s="101"/>
      <c r="I4" s="78"/>
      <c r="L4" s="74">
        <f>SUM(E7:R7)/8</f>
        <v>9.5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6"/>
    </row>
    <row r="5" spans="1:38" s="74" customFormat="1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</row>
    <row r="6" spans="1:38" s="82" customFormat="1" ht="15" customHeight="1">
      <c r="A6" s="102" t="s">
        <v>0</v>
      </c>
      <c r="B6" s="97" t="s">
        <v>1</v>
      </c>
      <c r="C6" s="97" t="s">
        <v>7</v>
      </c>
      <c r="D6" s="79" t="s">
        <v>2</v>
      </c>
      <c r="E6" s="79" t="s">
        <v>123</v>
      </c>
      <c r="F6" s="79" t="s">
        <v>78</v>
      </c>
      <c r="G6" s="79" t="s">
        <v>124</v>
      </c>
      <c r="H6" s="79" t="s">
        <v>80</v>
      </c>
      <c r="I6" s="79" t="s">
        <v>79</v>
      </c>
      <c r="J6" s="79" t="s">
        <v>125</v>
      </c>
      <c r="K6" s="79" t="s">
        <v>35</v>
      </c>
      <c r="L6" s="79" t="s">
        <v>81</v>
      </c>
      <c r="M6" s="79" t="s">
        <v>34</v>
      </c>
      <c r="N6" s="79" t="s">
        <v>82</v>
      </c>
      <c r="O6" s="79" t="s">
        <v>16</v>
      </c>
      <c r="P6" s="79" t="s">
        <v>23</v>
      </c>
      <c r="Q6" s="79" t="s">
        <v>126</v>
      </c>
      <c r="R6" s="79" t="s">
        <v>127</v>
      </c>
      <c r="S6" s="79" t="s">
        <v>128</v>
      </c>
      <c r="T6" s="97" t="s">
        <v>3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1"/>
    </row>
    <row r="7" spans="1:38" s="82" customFormat="1" ht="14.25" customHeight="1">
      <c r="A7" s="103"/>
      <c r="B7" s="98"/>
      <c r="C7" s="98"/>
      <c r="D7" s="83" t="s">
        <v>4</v>
      </c>
      <c r="E7" s="84">
        <f>COUNTIF(E9:E56,"&gt;0")</f>
        <v>7</v>
      </c>
      <c r="F7" s="84">
        <f>COUNTIF(F9:F56,"&gt;0")</f>
        <v>8</v>
      </c>
      <c r="G7" s="84">
        <f aca="true" t="shared" si="0" ref="G7:S7">COUNTIF(G9:G56,"&gt;0")</f>
        <v>4</v>
      </c>
      <c r="H7" s="84">
        <f t="shared" si="0"/>
        <v>7</v>
      </c>
      <c r="I7" s="84">
        <f t="shared" si="0"/>
        <v>0</v>
      </c>
      <c r="J7" s="84">
        <f t="shared" si="0"/>
        <v>4</v>
      </c>
      <c r="K7" s="84">
        <f t="shared" si="0"/>
        <v>0</v>
      </c>
      <c r="L7" s="84">
        <f t="shared" si="0"/>
        <v>10</v>
      </c>
      <c r="M7" s="84">
        <f t="shared" si="0"/>
        <v>4</v>
      </c>
      <c r="N7" s="84">
        <f t="shared" si="0"/>
        <v>4</v>
      </c>
      <c r="O7" s="84">
        <f t="shared" si="0"/>
        <v>7</v>
      </c>
      <c r="P7" s="84">
        <f t="shared" si="0"/>
        <v>0</v>
      </c>
      <c r="Q7" s="84">
        <f t="shared" si="0"/>
        <v>10</v>
      </c>
      <c r="R7" s="84">
        <f t="shared" si="0"/>
        <v>11</v>
      </c>
      <c r="S7" s="84">
        <f t="shared" si="0"/>
        <v>0</v>
      </c>
      <c r="T7" s="98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81"/>
    </row>
    <row r="8" spans="1:38" s="82" customFormat="1" ht="14.25" customHeight="1">
      <c r="A8" s="104"/>
      <c r="B8" s="105"/>
      <c r="C8" s="105"/>
      <c r="D8" s="83" t="s">
        <v>5</v>
      </c>
      <c r="E8" s="83">
        <v>1</v>
      </c>
      <c r="F8" s="83">
        <v>1</v>
      </c>
      <c r="G8" s="84">
        <v>0.5</v>
      </c>
      <c r="H8" s="84">
        <v>1</v>
      </c>
      <c r="I8" s="84">
        <v>0.7</v>
      </c>
      <c r="J8" s="84">
        <v>0.5</v>
      </c>
      <c r="K8" s="84">
        <v>0.7</v>
      </c>
      <c r="L8" s="84">
        <v>1</v>
      </c>
      <c r="M8" s="84">
        <v>1</v>
      </c>
      <c r="N8" s="84">
        <v>1</v>
      </c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9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  <c r="AL8" s="81"/>
    </row>
    <row r="9" spans="1:49" ht="33" customHeight="1">
      <c r="A9" s="58">
        <v>1</v>
      </c>
      <c r="B9" s="1" t="s">
        <v>43</v>
      </c>
      <c r="C9" s="1" t="s">
        <v>44</v>
      </c>
      <c r="D9" s="1" t="s">
        <v>59</v>
      </c>
      <c r="E9" s="9">
        <v>3</v>
      </c>
      <c r="F9" s="4"/>
      <c r="G9" s="2"/>
      <c r="H9" s="2">
        <v>1</v>
      </c>
      <c r="I9" s="2"/>
      <c r="J9" s="2"/>
      <c r="K9" s="2"/>
      <c r="L9" s="2">
        <v>2</v>
      </c>
      <c r="M9" s="2">
        <v>1</v>
      </c>
      <c r="N9" s="2"/>
      <c r="O9" s="2">
        <v>1</v>
      </c>
      <c r="P9" s="2"/>
      <c r="Q9" s="2">
        <v>2</v>
      </c>
      <c r="R9" s="2">
        <v>1</v>
      </c>
      <c r="S9" s="2"/>
      <c r="T9" s="57">
        <f aca="true" t="shared" si="1" ref="T9:T51">AJ9</f>
        <v>5806.565550481333</v>
      </c>
      <c r="U9" s="61">
        <f aca="true" t="shared" si="2" ref="U9:AI26">IF(OR(E9="",E9="-"),0,E$8*(101+1000*LOG10(E$7/E9)))</f>
        <v>468.97678529459444</v>
      </c>
      <c r="V9" s="61">
        <f t="shared" si="2"/>
        <v>0</v>
      </c>
      <c r="W9" s="61">
        <f t="shared" si="2"/>
        <v>0</v>
      </c>
      <c r="X9" s="61">
        <f t="shared" si="2"/>
        <v>946.0980400142569</v>
      </c>
      <c r="Y9" s="61">
        <f t="shared" si="2"/>
        <v>0</v>
      </c>
      <c r="Z9" s="61">
        <f t="shared" si="2"/>
        <v>0</v>
      </c>
      <c r="AA9" s="61">
        <f t="shared" si="2"/>
        <v>0</v>
      </c>
      <c r="AB9" s="61">
        <f t="shared" si="2"/>
        <v>799.9700043360189</v>
      </c>
      <c r="AC9" s="61">
        <f t="shared" si="2"/>
        <v>703.0599913279624</v>
      </c>
      <c r="AD9" s="61">
        <f t="shared" si="2"/>
        <v>0</v>
      </c>
      <c r="AE9" s="61">
        <f t="shared" si="2"/>
        <v>946.0980400142569</v>
      </c>
      <c r="AF9" s="61">
        <f t="shared" si="2"/>
        <v>0</v>
      </c>
      <c r="AG9" s="61">
        <f t="shared" si="2"/>
        <v>799.9700043360189</v>
      </c>
      <c r="AH9" s="61">
        <f t="shared" si="2"/>
        <v>1142.392685158225</v>
      </c>
      <c r="AI9" s="61">
        <f t="shared" si="2"/>
        <v>0</v>
      </c>
      <c r="AJ9" s="62">
        <f>SUM(U9:AI9)</f>
        <v>5806.565550481333</v>
      </c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33" customHeight="1">
      <c r="A10" s="58">
        <v>2</v>
      </c>
      <c r="B10" s="1"/>
      <c r="C10" s="1" t="s">
        <v>18</v>
      </c>
      <c r="D10" s="1" t="s">
        <v>19</v>
      </c>
      <c r="E10" s="3">
        <v>2</v>
      </c>
      <c r="F10" s="3"/>
      <c r="G10" s="2"/>
      <c r="H10" s="2"/>
      <c r="I10" s="2"/>
      <c r="J10" s="2"/>
      <c r="K10" s="2"/>
      <c r="L10" s="2">
        <v>1</v>
      </c>
      <c r="M10" s="2"/>
      <c r="N10" s="2">
        <v>1</v>
      </c>
      <c r="O10" s="2">
        <v>6</v>
      </c>
      <c r="P10" s="2"/>
      <c r="Q10" s="2">
        <v>3</v>
      </c>
      <c r="R10" s="2">
        <v>2</v>
      </c>
      <c r="S10" s="2"/>
      <c r="T10" s="57">
        <f t="shared" si="1"/>
        <v>4082.316260083433</v>
      </c>
      <c r="U10" s="61">
        <f t="shared" si="2"/>
        <v>645.0680443502756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2"/>
        <v>0</v>
      </c>
      <c r="AB10" s="61">
        <f t="shared" si="2"/>
        <v>1101</v>
      </c>
      <c r="AC10" s="61">
        <f t="shared" si="2"/>
        <v>0</v>
      </c>
      <c r="AD10" s="61">
        <f t="shared" si="2"/>
        <v>703.0599913279624</v>
      </c>
      <c r="AE10" s="61">
        <f t="shared" si="2"/>
        <v>167.94678963061324</v>
      </c>
      <c r="AF10" s="61">
        <f t="shared" si="2"/>
        <v>0</v>
      </c>
      <c r="AG10" s="61">
        <f t="shared" si="2"/>
        <v>623.8787452803376</v>
      </c>
      <c r="AH10" s="61">
        <f t="shared" si="2"/>
        <v>841.3626894942439</v>
      </c>
      <c r="AI10" s="61">
        <f t="shared" si="2"/>
        <v>0</v>
      </c>
      <c r="AJ10" s="62">
        <f aca="true" t="shared" si="3" ref="AJ10:AJ48">SUM(U10:AI10)</f>
        <v>4082.316260083433</v>
      </c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33" customHeight="1">
      <c r="A11" s="58">
        <v>3</v>
      </c>
      <c r="B11" s="1" t="s">
        <v>61</v>
      </c>
      <c r="C11" s="1" t="s">
        <v>24</v>
      </c>
      <c r="D11" s="1" t="s">
        <v>60</v>
      </c>
      <c r="E11" s="3">
        <v>1</v>
      </c>
      <c r="F11" s="3"/>
      <c r="G11" s="2"/>
      <c r="H11" s="2">
        <v>2</v>
      </c>
      <c r="I11" s="2"/>
      <c r="J11" s="2"/>
      <c r="K11" s="2"/>
      <c r="L11" s="2">
        <v>3</v>
      </c>
      <c r="M11" s="2"/>
      <c r="N11" s="2"/>
      <c r="O11" s="2">
        <v>2</v>
      </c>
      <c r="P11" s="2"/>
      <c r="Q11" s="2">
        <v>6</v>
      </c>
      <c r="R11" s="2">
        <v>3</v>
      </c>
      <c r="S11" s="2"/>
      <c r="T11" s="57">
        <f t="shared" si="1"/>
        <v>3848.233054050065</v>
      </c>
      <c r="U11" s="61">
        <f t="shared" si="2"/>
        <v>946.0980400142569</v>
      </c>
      <c r="V11" s="61">
        <f t="shared" si="2"/>
        <v>0</v>
      </c>
      <c r="W11" s="61">
        <f t="shared" si="2"/>
        <v>0</v>
      </c>
      <c r="X11" s="61">
        <f t="shared" si="2"/>
        <v>645.0680443502756</v>
      </c>
      <c r="Y11" s="61">
        <f t="shared" si="2"/>
        <v>0</v>
      </c>
      <c r="Z11" s="61">
        <f t="shared" si="2"/>
        <v>0</v>
      </c>
      <c r="AA11" s="61">
        <f t="shared" si="2"/>
        <v>0</v>
      </c>
      <c r="AB11" s="61">
        <f t="shared" si="2"/>
        <v>623.8787452803376</v>
      </c>
      <c r="AC11" s="61">
        <f t="shared" si="2"/>
        <v>0</v>
      </c>
      <c r="AD11" s="61">
        <f t="shared" si="2"/>
        <v>0</v>
      </c>
      <c r="AE11" s="61">
        <f t="shared" si="2"/>
        <v>645.0680443502756</v>
      </c>
      <c r="AF11" s="61">
        <f t="shared" si="2"/>
        <v>0</v>
      </c>
      <c r="AG11" s="61">
        <f t="shared" si="2"/>
        <v>322.8487496163564</v>
      </c>
      <c r="AH11" s="61">
        <f t="shared" si="2"/>
        <v>665.2714304385626</v>
      </c>
      <c r="AI11" s="61">
        <f t="shared" si="2"/>
        <v>0</v>
      </c>
      <c r="AJ11" s="62">
        <f t="shared" si="3"/>
        <v>3848.233054050065</v>
      </c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ht="33" customHeight="1">
      <c r="A12" s="58">
        <v>4</v>
      </c>
      <c r="B12" s="1"/>
      <c r="C12" s="1" t="s">
        <v>88</v>
      </c>
      <c r="D12" s="1" t="s">
        <v>148</v>
      </c>
      <c r="E12" s="4">
        <v>4</v>
      </c>
      <c r="F12" s="4"/>
      <c r="G12" s="2"/>
      <c r="H12" s="2"/>
      <c r="I12" s="2"/>
      <c r="J12" s="2"/>
      <c r="K12" s="2"/>
      <c r="L12" s="2">
        <v>5</v>
      </c>
      <c r="M12" s="2">
        <v>2</v>
      </c>
      <c r="N12" s="2"/>
      <c r="O12" s="2">
        <v>3</v>
      </c>
      <c r="P12" s="2"/>
      <c r="Q12" s="2">
        <v>4</v>
      </c>
      <c r="R12" s="2">
        <v>4</v>
      </c>
      <c r="S12" s="2"/>
      <c r="T12" s="57">
        <f t="shared" si="1"/>
        <v>2656.3475278111514</v>
      </c>
      <c r="U12" s="61">
        <f t="shared" si="2"/>
        <v>344.0380486862945</v>
      </c>
      <c r="V12" s="61">
        <f t="shared" si="2"/>
        <v>0</v>
      </c>
      <c r="W12" s="61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2"/>
        <v>0</v>
      </c>
      <c r="AB12" s="61">
        <f t="shared" si="2"/>
        <v>402.0299956639812</v>
      </c>
      <c r="AC12" s="61">
        <f t="shared" si="2"/>
        <v>402.0299956639812</v>
      </c>
      <c r="AD12" s="61">
        <f t="shared" si="2"/>
        <v>0</v>
      </c>
      <c r="AE12" s="61">
        <f t="shared" si="2"/>
        <v>468.97678529459444</v>
      </c>
      <c r="AF12" s="61">
        <f t="shared" si="2"/>
        <v>0</v>
      </c>
      <c r="AG12" s="61">
        <f t="shared" si="2"/>
        <v>498.9400086720376</v>
      </c>
      <c r="AH12" s="61">
        <f t="shared" si="2"/>
        <v>540.3326938302627</v>
      </c>
      <c r="AI12" s="61">
        <f t="shared" si="2"/>
        <v>0</v>
      </c>
      <c r="AJ12" s="62">
        <f t="shared" si="3"/>
        <v>2656.3475278111514</v>
      </c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ht="33" customHeight="1">
      <c r="A13" s="58">
        <v>5</v>
      </c>
      <c r="B13" s="1"/>
      <c r="C13" s="1" t="s">
        <v>84</v>
      </c>
      <c r="D13" s="60" t="s">
        <v>27</v>
      </c>
      <c r="E13" s="60"/>
      <c r="F13" s="60"/>
      <c r="G13" s="2"/>
      <c r="H13" s="2"/>
      <c r="I13" s="2"/>
      <c r="J13" s="2"/>
      <c r="K13" s="2"/>
      <c r="L13" s="2">
        <v>4</v>
      </c>
      <c r="M13" s="2"/>
      <c r="N13" s="2"/>
      <c r="O13" s="2">
        <v>5</v>
      </c>
      <c r="P13" s="2"/>
      <c r="Q13" s="2">
        <v>1</v>
      </c>
      <c r="R13" s="2">
        <v>6</v>
      </c>
      <c r="S13" s="2"/>
      <c r="T13" s="57">
        <f t="shared" si="1"/>
        <v>2211.309479124857</v>
      </c>
      <c r="U13" s="61">
        <f t="shared" si="2"/>
        <v>0</v>
      </c>
      <c r="V13" s="61">
        <f t="shared" si="2"/>
        <v>0</v>
      </c>
      <c r="W13" s="61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2"/>
        <v>0</v>
      </c>
      <c r="AB13" s="61">
        <f t="shared" si="2"/>
        <v>498.9400086720376</v>
      </c>
      <c r="AC13" s="61">
        <f t="shared" si="2"/>
        <v>0</v>
      </c>
      <c r="AD13" s="61">
        <f t="shared" si="2"/>
        <v>0</v>
      </c>
      <c r="AE13" s="61">
        <f t="shared" si="2"/>
        <v>247.128035678238</v>
      </c>
      <c r="AF13" s="61">
        <f t="shared" si="2"/>
        <v>0</v>
      </c>
      <c r="AG13" s="61">
        <f t="shared" si="2"/>
        <v>1101</v>
      </c>
      <c r="AH13" s="61">
        <f t="shared" si="2"/>
        <v>364.2414347745814</v>
      </c>
      <c r="AI13" s="61">
        <f t="shared" si="2"/>
        <v>0</v>
      </c>
      <c r="AJ13" s="62">
        <f t="shared" si="3"/>
        <v>2211.309479124857</v>
      </c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33" customHeight="1">
      <c r="A14" s="58">
        <v>6</v>
      </c>
      <c r="B14" s="3"/>
      <c r="C14" s="1" t="s">
        <v>94</v>
      </c>
      <c r="D14" s="1" t="s">
        <v>95</v>
      </c>
      <c r="E14" s="3"/>
      <c r="F14" s="3">
        <v>1</v>
      </c>
      <c r="G14" s="2"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57">
        <f t="shared" si="1"/>
        <v>1117.0593552960936</v>
      </c>
      <c r="U14" s="61">
        <f t="shared" si="2"/>
        <v>0</v>
      </c>
      <c r="V14" s="61">
        <f t="shared" si="2"/>
        <v>1004.0899869919435</v>
      </c>
      <c r="W14" s="61">
        <f t="shared" si="2"/>
        <v>112.96936830414997</v>
      </c>
      <c r="X14" s="61">
        <f t="shared" si="2"/>
        <v>0</v>
      </c>
      <c r="Y14" s="61">
        <f t="shared" si="2"/>
        <v>0</v>
      </c>
      <c r="Z14" s="61">
        <f t="shared" si="2"/>
        <v>0</v>
      </c>
      <c r="AA14" s="61">
        <f t="shared" si="2"/>
        <v>0</v>
      </c>
      <c r="AB14" s="61">
        <f t="shared" si="2"/>
        <v>0</v>
      </c>
      <c r="AC14" s="61">
        <f t="shared" si="2"/>
        <v>0</v>
      </c>
      <c r="AD14" s="61">
        <f t="shared" si="2"/>
        <v>0</v>
      </c>
      <c r="AE14" s="61">
        <f t="shared" si="2"/>
        <v>0</v>
      </c>
      <c r="AF14" s="61">
        <f t="shared" si="2"/>
        <v>0</v>
      </c>
      <c r="AG14" s="61">
        <f t="shared" si="2"/>
        <v>0</v>
      </c>
      <c r="AH14" s="61">
        <f t="shared" si="2"/>
        <v>0</v>
      </c>
      <c r="AI14" s="61">
        <f t="shared" si="2"/>
        <v>0</v>
      </c>
      <c r="AJ14" s="62">
        <f t="shared" si="3"/>
        <v>1117.0593552960936</v>
      </c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ht="33" customHeight="1">
      <c r="A15" s="58">
        <v>7</v>
      </c>
      <c r="B15" s="1" t="s">
        <v>147</v>
      </c>
      <c r="C15" s="1" t="s">
        <v>56</v>
      </c>
      <c r="D15" s="1" t="s">
        <v>57</v>
      </c>
      <c r="E15" s="1">
        <v>7</v>
      </c>
      <c r="F15" s="3"/>
      <c r="G15" s="2"/>
      <c r="H15" s="2"/>
      <c r="I15" s="2"/>
      <c r="J15" s="2"/>
      <c r="K15" s="2"/>
      <c r="L15" s="2">
        <v>6</v>
      </c>
      <c r="M15" s="2">
        <v>3</v>
      </c>
      <c r="N15" s="2"/>
      <c r="O15" s="2">
        <v>7</v>
      </c>
      <c r="P15" s="2"/>
      <c r="Q15" s="2">
        <v>7</v>
      </c>
      <c r="R15" s="2"/>
      <c r="S15" s="2"/>
      <c r="T15" s="57">
        <f t="shared" si="1"/>
        <v>1006.6894462103994</v>
      </c>
      <c r="U15" s="61">
        <f t="shared" si="2"/>
        <v>101</v>
      </c>
      <c r="V15" s="61">
        <f t="shared" si="2"/>
        <v>0</v>
      </c>
      <c r="W15" s="61">
        <f t="shared" si="2"/>
        <v>0</v>
      </c>
      <c r="X15" s="61">
        <f t="shared" si="2"/>
        <v>0</v>
      </c>
      <c r="Y15" s="61">
        <f t="shared" si="2"/>
        <v>0</v>
      </c>
      <c r="Z15" s="61">
        <f t="shared" si="2"/>
        <v>0</v>
      </c>
      <c r="AA15" s="61">
        <f t="shared" si="2"/>
        <v>0</v>
      </c>
      <c r="AB15" s="61">
        <f t="shared" si="2"/>
        <v>322.8487496163564</v>
      </c>
      <c r="AC15" s="61">
        <f t="shared" si="2"/>
        <v>225.93873660829993</v>
      </c>
      <c r="AD15" s="61">
        <f t="shared" si="2"/>
        <v>0</v>
      </c>
      <c r="AE15" s="61">
        <f t="shared" si="2"/>
        <v>101</v>
      </c>
      <c r="AF15" s="61">
        <f t="shared" si="2"/>
        <v>0</v>
      </c>
      <c r="AG15" s="61">
        <f t="shared" si="2"/>
        <v>255.9019599857432</v>
      </c>
      <c r="AH15" s="61">
        <f t="shared" si="2"/>
        <v>0</v>
      </c>
      <c r="AI15" s="61">
        <f t="shared" si="2"/>
        <v>0</v>
      </c>
      <c r="AJ15" s="62">
        <f t="shared" si="3"/>
        <v>1006.6894462103994</v>
      </c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  <row r="16" spans="1:49" ht="33" customHeight="1">
      <c r="A16" s="58">
        <v>8</v>
      </c>
      <c r="B16" s="8" t="s">
        <v>97</v>
      </c>
      <c r="C16" s="1" t="s">
        <v>96</v>
      </c>
      <c r="D16" s="1" t="s">
        <v>193</v>
      </c>
      <c r="E16" s="8"/>
      <c r="F16" s="8">
        <v>2</v>
      </c>
      <c r="G16" s="2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7">
        <f t="shared" si="1"/>
        <v>904.074989159953</v>
      </c>
      <c r="U16" s="61">
        <f t="shared" si="2"/>
        <v>0</v>
      </c>
      <c r="V16" s="61">
        <f t="shared" si="2"/>
        <v>703.0599913279624</v>
      </c>
      <c r="W16" s="61">
        <f t="shared" si="2"/>
        <v>201.0149978319906</v>
      </c>
      <c r="X16" s="61">
        <f t="shared" si="2"/>
        <v>0</v>
      </c>
      <c r="Y16" s="61">
        <f t="shared" si="2"/>
        <v>0</v>
      </c>
      <c r="Z16" s="61">
        <f t="shared" si="2"/>
        <v>0</v>
      </c>
      <c r="AA16" s="61">
        <f t="shared" si="2"/>
        <v>0</v>
      </c>
      <c r="AB16" s="61">
        <f t="shared" si="2"/>
        <v>0</v>
      </c>
      <c r="AC16" s="61">
        <f t="shared" si="2"/>
        <v>0</v>
      </c>
      <c r="AD16" s="61">
        <f t="shared" si="2"/>
        <v>0</v>
      </c>
      <c r="AE16" s="61">
        <f t="shared" si="2"/>
        <v>0</v>
      </c>
      <c r="AF16" s="61">
        <f t="shared" si="2"/>
        <v>0</v>
      </c>
      <c r="AG16" s="61">
        <f t="shared" si="2"/>
        <v>0</v>
      </c>
      <c r="AH16" s="61">
        <f t="shared" si="2"/>
        <v>0</v>
      </c>
      <c r="AI16" s="61">
        <f t="shared" si="2"/>
        <v>0</v>
      </c>
      <c r="AJ16" s="62">
        <f t="shared" si="3"/>
        <v>904.074989159953</v>
      </c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49" ht="33" customHeight="1">
      <c r="A17" s="58">
        <v>9</v>
      </c>
      <c r="B17" s="1" t="s">
        <v>145</v>
      </c>
      <c r="C17" s="1" t="s">
        <v>144</v>
      </c>
      <c r="D17" s="1" t="s">
        <v>149</v>
      </c>
      <c r="E17" s="1">
        <v>5</v>
      </c>
      <c r="F17" s="8">
        <v>3</v>
      </c>
      <c r="G17" s="2">
        <v>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7">
        <f t="shared" si="1"/>
        <v>824.5967679505192</v>
      </c>
      <c r="U17" s="61">
        <f t="shared" si="2"/>
        <v>247.128035678238</v>
      </c>
      <c r="V17" s="61">
        <f t="shared" si="2"/>
        <v>526.9687322722812</v>
      </c>
      <c r="W17" s="61">
        <f t="shared" si="2"/>
        <v>50.5</v>
      </c>
      <c r="X17" s="61">
        <f t="shared" si="2"/>
        <v>0</v>
      </c>
      <c r="Y17" s="61">
        <f t="shared" si="2"/>
        <v>0</v>
      </c>
      <c r="Z17" s="61">
        <f t="shared" si="2"/>
        <v>0</v>
      </c>
      <c r="AA17" s="61">
        <f t="shared" si="2"/>
        <v>0</v>
      </c>
      <c r="AB17" s="61">
        <f t="shared" si="2"/>
        <v>0</v>
      </c>
      <c r="AC17" s="61">
        <f t="shared" si="2"/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2">
        <f t="shared" si="3"/>
        <v>824.5967679505192</v>
      </c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ht="33" customHeight="1">
      <c r="A18" s="58">
        <v>10</v>
      </c>
      <c r="B18" s="1" t="s">
        <v>146</v>
      </c>
      <c r="C18" s="1" t="s">
        <v>120</v>
      </c>
      <c r="D18" s="18" t="s">
        <v>121</v>
      </c>
      <c r="E18" s="3">
        <v>6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5</v>
      </c>
      <c r="R18" s="2"/>
      <c r="S18" s="2"/>
      <c r="T18" s="57">
        <f t="shared" si="1"/>
        <v>569.9767852945945</v>
      </c>
      <c r="U18" s="61">
        <f t="shared" si="2"/>
        <v>167.94678963061324</v>
      </c>
      <c r="V18" s="61">
        <f t="shared" si="2"/>
        <v>0</v>
      </c>
      <c r="W18" s="61">
        <f t="shared" si="2"/>
        <v>0</v>
      </c>
      <c r="X18" s="61">
        <f t="shared" si="2"/>
        <v>0</v>
      </c>
      <c r="Y18" s="61">
        <f t="shared" si="2"/>
        <v>0</v>
      </c>
      <c r="Z18" s="61">
        <f t="shared" si="2"/>
        <v>0</v>
      </c>
      <c r="AA18" s="61">
        <f t="shared" si="2"/>
        <v>0</v>
      </c>
      <c r="AB18" s="61">
        <f t="shared" si="2"/>
        <v>0</v>
      </c>
      <c r="AC18" s="61">
        <f t="shared" si="2"/>
        <v>0</v>
      </c>
      <c r="AD18" s="61">
        <f t="shared" si="2"/>
        <v>0</v>
      </c>
      <c r="AE18" s="61">
        <f t="shared" si="2"/>
        <v>0</v>
      </c>
      <c r="AF18" s="61">
        <f t="shared" si="2"/>
        <v>0</v>
      </c>
      <c r="AG18" s="61">
        <f t="shared" si="2"/>
        <v>402.0299956639812</v>
      </c>
      <c r="AH18" s="61">
        <f t="shared" si="2"/>
        <v>0</v>
      </c>
      <c r="AI18" s="61">
        <f t="shared" si="2"/>
        <v>0</v>
      </c>
      <c r="AJ18" s="62">
        <f t="shared" si="3"/>
        <v>569.9767852945945</v>
      </c>
      <c r="AK18" s="63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1:49" ht="33" customHeight="1">
      <c r="A19" s="58">
        <v>11</v>
      </c>
      <c r="B19" s="59" t="s">
        <v>239</v>
      </c>
      <c r="C19" s="1" t="s">
        <v>238</v>
      </c>
      <c r="D19" s="1"/>
      <c r="E19" s="1"/>
      <c r="F19" s="4"/>
      <c r="G19" s="2"/>
      <c r="H19" s="2">
        <v>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7">
        <f t="shared" si="1"/>
        <v>468.97678529459444</v>
      </c>
      <c r="U19" s="61">
        <f t="shared" si="2"/>
        <v>0</v>
      </c>
      <c r="V19" s="61">
        <f t="shared" si="2"/>
        <v>0</v>
      </c>
      <c r="W19" s="61">
        <f t="shared" si="2"/>
        <v>0</v>
      </c>
      <c r="X19" s="61">
        <f t="shared" si="2"/>
        <v>468.97678529459444</v>
      </c>
      <c r="Y19" s="61">
        <f t="shared" si="2"/>
        <v>0</v>
      </c>
      <c r="Z19" s="61">
        <f t="shared" si="2"/>
        <v>0</v>
      </c>
      <c r="AA19" s="61">
        <f t="shared" si="2"/>
        <v>0</v>
      </c>
      <c r="AB19" s="61">
        <f t="shared" si="2"/>
        <v>0</v>
      </c>
      <c r="AC19" s="61">
        <f t="shared" si="2"/>
        <v>0</v>
      </c>
      <c r="AD19" s="61">
        <f t="shared" si="2"/>
        <v>0</v>
      </c>
      <c r="AE19" s="61">
        <f t="shared" si="2"/>
        <v>0</v>
      </c>
      <c r="AF19" s="61">
        <f t="shared" si="2"/>
        <v>0</v>
      </c>
      <c r="AG19" s="61">
        <f t="shared" si="2"/>
        <v>0</v>
      </c>
      <c r="AH19" s="61">
        <f t="shared" si="2"/>
        <v>0</v>
      </c>
      <c r="AI19" s="61">
        <f t="shared" si="2"/>
        <v>0</v>
      </c>
      <c r="AJ19" s="62">
        <f t="shared" si="3"/>
        <v>468.97678529459444</v>
      </c>
      <c r="AK19" s="63"/>
      <c r="AL19" s="6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ht="33" customHeight="1">
      <c r="A20" s="58">
        <v>12</v>
      </c>
      <c r="B20" s="8"/>
      <c r="C20" s="8" t="s">
        <v>458</v>
      </c>
      <c r="D20" s="9" t="s">
        <v>459</v>
      </c>
      <c r="E20" s="9"/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5</v>
      </c>
      <c r="S20" s="2"/>
      <c r="T20" s="57">
        <f t="shared" si="1"/>
        <v>443.4226808222063</v>
      </c>
      <c r="U20" s="61">
        <f t="shared" si="2"/>
        <v>0</v>
      </c>
      <c r="V20" s="61">
        <f t="shared" si="2"/>
        <v>0</v>
      </c>
      <c r="W20" s="61">
        <f t="shared" si="2"/>
        <v>0</v>
      </c>
      <c r="X20" s="61">
        <f t="shared" si="2"/>
        <v>0</v>
      </c>
      <c r="Y20" s="61">
        <f t="shared" si="2"/>
        <v>0</v>
      </c>
      <c r="Z20" s="61">
        <f t="shared" si="2"/>
        <v>0</v>
      </c>
      <c r="AA20" s="61">
        <f t="shared" si="2"/>
        <v>0</v>
      </c>
      <c r="AB20" s="61">
        <f t="shared" si="2"/>
        <v>0</v>
      </c>
      <c r="AC20" s="61">
        <f t="shared" si="2"/>
        <v>0</v>
      </c>
      <c r="AD20" s="61">
        <f t="shared" si="2"/>
        <v>0</v>
      </c>
      <c r="AE20" s="61">
        <f t="shared" si="2"/>
        <v>0</v>
      </c>
      <c r="AF20" s="61">
        <f t="shared" si="2"/>
        <v>0</v>
      </c>
      <c r="AG20" s="61">
        <f t="shared" si="2"/>
        <v>0</v>
      </c>
      <c r="AH20" s="61">
        <f t="shared" si="2"/>
        <v>443.4226808222063</v>
      </c>
      <c r="AI20" s="61">
        <f t="shared" si="2"/>
        <v>0</v>
      </c>
      <c r="AJ20" s="62">
        <f t="shared" si="3"/>
        <v>443.4226808222063</v>
      </c>
      <c r="AK20" s="63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  <row r="21" spans="1:49" ht="33" customHeight="1">
      <c r="A21" s="58">
        <v>13</v>
      </c>
      <c r="B21" s="8"/>
      <c r="C21" s="1" t="s">
        <v>189</v>
      </c>
      <c r="D21" s="1" t="s">
        <v>194</v>
      </c>
      <c r="E21" s="9"/>
      <c r="F21" s="8">
        <v>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7">
        <f t="shared" si="1"/>
        <v>402.0299956639812</v>
      </c>
      <c r="U21" s="61">
        <f t="shared" si="2"/>
        <v>0</v>
      </c>
      <c r="V21" s="61">
        <f t="shared" si="2"/>
        <v>402.0299956639812</v>
      </c>
      <c r="W21" s="61">
        <f t="shared" si="2"/>
        <v>0</v>
      </c>
      <c r="X21" s="61">
        <f t="shared" si="2"/>
        <v>0</v>
      </c>
      <c r="Y21" s="61">
        <f t="shared" si="2"/>
        <v>0</v>
      </c>
      <c r="Z21" s="61">
        <f t="shared" si="2"/>
        <v>0</v>
      </c>
      <c r="AA21" s="61">
        <f t="shared" si="2"/>
        <v>0</v>
      </c>
      <c r="AB21" s="61">
        <f t="shared" si="2"/>
        <v>0</v>
      </c>
      <c r="AC21" s="61">
        <f t="shared" si="2"/>
        <v>0</v>
      </c>
      <c r="AD21" s="61">
        <f t="shared" si="2"/>
        <v>0</v>
      </c>
      <c r="AE21" s="61">
        <f t="shared" si="2"/>
        <v>0</v>
      </c>
      <c r="AF21" s="61">
        <f t="shared" si="2"/>
        <v>0</v>
      </c>
      <c r="AG21" s="61">
        <f t="shared" si="2"/>
        <v>0</v>
      </c>
      <c r="AH21" s="61">
        <f t="shared" si="2"/>
        <v>0</v>
      </c>
      <c r="AI21" s="61">
        <f t="shared" si="2"/>
        <v>0</v>
      </c>
      <c r="AJ21" s="62">
        <f t="shared" si="3"/>
        <v>402.0299956639812</v>
      </c>
      <c r="AK21" s="63"/>
      <c r="AL21" s="63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49" ht="33" customHeight="1">
      <c r="A22" s="58">
        <v>14</v>
      </c>
      <c r="B22" s="69"/>
      <c r="C22" s="1" t="s">
        <v>358</v>
      </c>
      <c r="D22" s="3" t="s">
        <v>361</v>
      </c>
      <c r="E22" s="3"/>
      <c r="F22" s="3"/>
      <c r="G22" s="2"/>
      <c r="H22" s="2"/>
      <c r="I22" s="2"/>
      <c r="J22" s="2"/>
      <c r="K22" s="2"/>
      <c r="L22" s="2"/>
      <c r="M22" s="2"/>
      <c r="N22" s="2">
        <v>2</v>
      </c>
      <c r="O22" s="2"/>
      <c r="P22" s="2"/>
      <c r="Q22" s="2"/>
      <c r="R22" s="2"/>
      <c r="S22" s="2"/>
      <c r="T22" s="57">
        <f t="shared" si="1"/>
        <v>402.0299956639812</v>
      </c>
      <c r="U22" s="61">
        <f t="shared" si="2"/>
        <v>0</v>
      </c>
      <c r="V22" s="61">
        <f t="shared" si="2"/>
        <v>0</v>
      </c>
      <c r="W22" s="61">
        <f t="shared" si="2"/>
        <v>0</v>
      </c>
      <c r="X22" s="61">
        <f t="shared" si="2"/>
        <v>0</v>
      </c>
      <c r="Y22" s="61">
        <f t="shared" si="2"/>
        <v>0</v>
      </c>
      <c r="Z22" s="61">
        <f t="shared" si="2"/>
        <v>0</v>
      </c>
      <c r="AA22" s="61">
        <f t="shared" si="2"/>
        <v>0</v>
      </c>
      <c r="AB22" s="61">
        <f t="shared" si="2"/>
        <v>0</v>
      </c>
      <c r="AC22" s="61">
        <f t="shared" si="2"/>
        <v>0</v>
      </c>
      <c r="AD22" s="61">
        <f t="shared" si="2"/>
        <v>402.0299956639812</v>
      </c>
      <c r="AE22" s="61">
        <f t="shared" si="2"/>
        <v>0</v>
      </c>
      <c r="AF22" s="61">
        <f t="shared" si="2"/>
        <v>0</v>
      </c>
      <c r="AG22" s="61">
        <f t="shared" si="2"/>
        <v>0</v>
      </c>
      <c r="AH22" s="61">
        <f t="shared" si="2"/>
        <v>0</v>
      </c>
      <c r="AI22" s="61">
        <f t="shared" si="2"/>
        <v>0</v>
      </c>
      <c r="AJ22" s="62">
        <f t="shared" si="3"/>
        <v>402.0299956639812</v>
      </c>
      <c r="AK22" s="63"/>
      <c r="AL22" s="6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</row>
    <row r="23" spans="1:49" ht="33" customHeight="1">
      <c r="A23" s="58">
        <v>15</v>
      </c>
      <c r="B23" s="1" t="s">
        <v>37</v>
      </c>
      <c r="C23" s="1" t="s">
        <v>20</v>
      </c>
      <c r="D23" s="1" t="s">
        <v>21</v>
      </c>
      <c r="E23" s="1"/>
      <c r="F23" s="8"/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7">
        <f t="shared" si="1"/>
        <v>351.5299956639812</v>
      </c>
      <c r="U23" s="61">
        <f t="shared" si="2"/>
        <v>0</v>
      </c>
      <c r="V23" s="61">
        <f t="shared" si="2"/>
        <v>0</v>
      </c>
      <c r="W23" s="61">
        <f t="shared" si="2"/>
        <v>351.5299956639812</v>
      </c>
      <c r="X23" s="61">
        <f t="shared" si="2"/>
        <v>0</v>
      </c>
      <c r="Y23" s="61">
        <f t="shared" si="2"/>
        <v>0</v>
      </c>
      <c r="Z23" s="61">
        <f t="shared" si="2"/>
        <v>0</v>
      </c>
      <c r="AA23" s="61">
        <f t="shared" si="2"/>
        <v>0</v>
      </c>
      <c r="AB23" s="61">
        <f t="shared" si="2"/>
        <v>0</v>
      </c>
      <c r="AC23" s="61">
        <f t="shared" si="2"/>
        <v>0</v>
      </c>
      <c r="AD23" s="61">
        <f t="shared" si="2"/>
        <v>0</v>
      </c>
      <c r="AE23" s="61">
        <f t="shared" si="2"/>
        <v>0</v>
      </c>
      <c r="AF23" s="61">
        <f t="shared" si="2"/>
        <v>0</v>
      </c>
      <c r="AG23" s="61">
        <f t="shared" si="2"/>
        <v>0</v>
      </c>
      <c r="AH23" s="61">
        <f t="shared" si="2"/>
        <v>0</v>
      </c>
      <c r="AI23" s="61">
        <f t="shared" si="2"/>
        <v>0</v>
      </c>
      <c r="AJ23" s="62">
        <f t="shared" si="3"/>
        <v>351.5299956639812</v>
      </c>
      <c r="AK23" s="63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ht="33" customHeight="1">
      <c r="A24" s="58">
        <v>16</v>
      </c>
      <c r="B24" s="4"/>
      <c r="C24" s="1" t="s">
        <v>283</v>
      </c>
      <c r="D24" s="1" t="s">
        <v>284</v>
      </c>
      <c r="E24" s="4"/>
      <c r="F24" s="4"/>
      <c r="G24" s="2"/>
      <c r="H24" s="2"/>
      <c r="I24" s="2"/>
      <c r="J24" s="2">
        <v>1</v>
      </c>
      <c r="K24" s="2"/>
      <c r="L24" s="2"/>
      <c r="M24" s="2"/>
      <c r="N24" s="2"/>
      <c r="O24" s="2"/>
      <c r="P24" s="2"/>
      <c r="Q24" s="2"/>
      <c r="R24" s="2"/>
      <c r="S24" s="2"/>
      <c r="T24" s="57">
        <f t="shared" si="1"/>
        <v>351.5299956639812</v>
      </c>
      <c r="U24" s="61">
        <f t="shared" si="2"/>
        <v>0</v>
      </c>
      <c r="V24" s="61">
        <f t="shared" si="2"/>
        <v>0</v>
      </c>
      <c r="W24" s="61">
        <f>IF(OR(G24="",G24="-"),0,G$8*(101+1000*LOG10(G$7/G24)))</f>
        <v>0</v>
      </c>
      <c r="X24" s="61">
        <f>IF(OR(H24="",H24="-"),0,H$8*(101+1000*LOG10(H$7/H24)))</f>
        <v>0</v>
      </c>
      <c r="Y24" s="61">
        <f t="shared" si="2"/>
        <v>0</v>
      </c>
      <c r="Z24" s="61">
        <f t="shared" si="2"/>
        <v>351.5299956639812</v>
      </c>
      <c r="AA24" s="61">
        <f t="shared" si="2"/>
        <v>0</v>
      </c>
      <c r="AB24" s="61">
        <f t="shared" si="2"/>
        <v>0</v>
      </c>
      <c r="AC24" s="61">
        <f t="shared" si="2"/>
        <v>0</v>
      </c>
      <c r="AD24" s="61">
        <f t="shared" si="2"/>
        <v>0</v>
      </c>
      <c r="AE24" s="61">
        <f t="shared" si="2"/>
        <v>0</v>
      </c>
      <c r="AF24" s="61">
        <f t="shared" si="2"/>
        <v>0</v>
      </c>
      <c r="AG24" s="61">
        <f t="shared" si="2"/>
        <v>0</v>
      </c>
      <c r="AH24" s="61">
        <f t="shared" si="2"/>
        <v>0</v>
      </c>
      <c r="AI24" s="61">
        <f t="shared" si="2"/>
        <v>0</v>
      </c>
      <c r="AJ24" s="62">
        <f t="shared" si="3"/>
        <v>351.5299956639812</v>
      </c>
      <c r="AK24" s="63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49" ht="33" customHeight="1">
      <c r="A25" s="58">
        <v>17</v>
      </c>
      <c r="B25" s="58" t="s">
        <v>170</v>
      </c>
      <c r="C25" s="1" t="s">
        <v>168</v>
      </c>
      <c r="D25" s="1" t="s">
        <v>173</v>
      </c>
      <c r="E25" s="58"/>
      <c r="F25" s="58"/>
      <c r="G25" s="2"/>
      <c r="H25" s="3">
        <v>4</v>
      </c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57">
        <f t="shared" si="1"/>
        <v>344.0380486862945</v>
      </c>
      <c r="U25" s="61">
        <f t="shared" si="2"/>
        <v>0</v>
      </c>
      <c r="V25" s="61">
        <f t="shared" si="2"/>
        <v>0</v>
      </c>
      <c r="W25" s="61">
        <f t="shared" si="2"/>
        <v>0</v>
      </c>
      <c r="X25" s="61">
        <f t="shared" si="2"/>
        <v>344.0380486862945</v>
      </c>
      <c r="Y25" s="61">
        <f t="shared" si="2"/>
        <v>0</v>
      </c>
      <c r="Z25" s="61">
        <f t="shared" si="2"/>
        <v>0</v>
      </c>
      <c r="AA25" s="61">
        <f t="shared" si="2"/>
        <v>0</v>
      </c>
      <c r="AB25" s="61">
        <f t="shared" si="2"/>
        <v>0</v>
      </c>
      <c r="AC25" s="61">
        <f t="shared" si="2"/>
        <v>0</v>
      </c>
      <c r="AD25" s="61">
        <f t="shared" si="2"/>
        <v>0</v>
      </c>
      <c r="AE25" s="61">
        <f t="shared" si="2"/>
        <v>0</v>
      </c>
      <c r="AF25" s="61">
        <f t="shared" si="2"/>
        <v>0</v>
      </c>
      <c r="AG25" s="61">
        <f t="shared" si="2"/>
        <v>0</v>
      </c>
      <c r="AH25" s="61">
        <f t="shared" si="2"/>
        <v>0</v>
      </c>
      <c r="AI25" s="61">
        <f t="shared" si="2"/>
        <v>0</v>
      </c>
      <c r="AJ25" s="62">
        <f t="shared" si="3"/>
        <v>344.0380486862945</v>
      </c>
      <c r="AK25" s="63"/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</row>
    <row r="26" spans="1:49" ht="33" customHeight="1">
      <c r="A26" s="58">
        <v>18</v>
      </c>
      <c r="B26" s="3"/>
      <c r="C26" s="1" t="s">
        <v>396</v>
      </c>
      <c r="D26" s="1" t="s">
        <v>397</v>
      </c>
      <c r="E26" s="3"/>
      <c r="F26" s="3"/>
      <c r="G26" s="2"/>
      <c r="H26" s="2"/>
      <c r="I26" s="2"/>
      <c r="J26" s="2"/>
      <c r="K26" s="2"/>
      <c r="L26" s="2"/>
      <c r="M26" s="2"/>
      <c r="N26" s="2"/>
      <c r="O26" s="2">
        <v>4</v>
      </c>
      <c r="P26" s="2"/>
      <c r="Q26" s="2"/>
      <c r="R26" s="2"/>
      <c r="S26" s="2"/>
      <c r="T26" s="57">
        <f t="shared" si="1"/>
        <v>344.0380486862945</v>
      </c>
      <c r="U26" s="61">
        <f t="shared" si="2"/>
        <v>0</v>
      </c>
      <c r="V26" s="61">
        <f t="shared" si="2"/>
        <v>0</v>
      </c>
      <c r="W26" s="61">
        <f aca="true" t="shared" si="4" ref="U26:AI43">IF(OR(G26="",G26="-"),0,G$8*(101+1000*LOG10(G$7/G26)))</f>
        <v>0</v>
      </c>
      <c r="X26" s="61">
        <f t="shared" si="4"/>
        <v>0</v>
      </c>
      <c r="Y26" s="61">
        <f t="shared" si="4"/>
        <v>0</v>
      </c>
      <c r="Z26" s="61">
        <f t="shared" si="4"/>
        <v>0</v>
      </c>
      <c r="AA26" s="61">
        <f t="shared" si="4"/>
        <v>0</v>
      </c>
      <c r="AB26" s="61">
        <f t="shared" si="4"/>
        <v>0</v>
      </c>
      <c r="AC26" s="61">
        <f t="shared" si="4"/>
        <v>0</v>
      </c>
      <c r="AD26" s="61">
        <f t="shared" si="4"/>
        <v>0</v>
      </c>
      <c r="AE26" s="61">
        <f t="shared" si="4"/>
        <v>344.0380486862945</v>
      </c>
      <c r="AF26" s="61">
        <f t="shared" si="4"/>
        <v>0</v>
      </c>
      <c r="AG26" s="61">
        <f t="shared" si="4"/>
        <v>0</v>
      </c>
      <c r="AH26" s="61">
        <f t="shared" si="4"/>
        <v>0</v>
      </c>
      <c r="AI26" s="61">
        <f t="shared" si="4"/>
        <v>0</v>
      </c>
      <c r="AJ26" s="62">
        <f t="shared" si="3"/>
        <v>344.0380486862945</v>
      </c>
      <c r="AK26" s="63"/>
      <c r="AL26" s="63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</row>
    <row r="27" spans="1:49" ht="33" customHeight="1">
      <c r="A27" s="58">
        <v>19</v>
      </c>
      <c r="B27" s="8"/>
      <c r="C27" s="1" t="s">
        <v>190</v>
      </c>
      <c r="D27" s="1" t="s">
        <v>195</v>
      </c>
      <c r="E27" s="8"/>
      <c r="F27" s="4">
        <v>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57">
        <f t="shared" si="1"/>
        <v>305.1199826559248</v>
      </c>
      <c r="U27" s="61">
        <f t="shared" si="4"/>
        <v>0</v>
      </c>
      <c r="V27" s="61">
        <f t="shared" si="4"/>
        <v>305.1199826559248</v>
      </c>
      <c r="W27" s="61">
        <f t="shared" si="4"/>
        <v>0</v>
      </c>
      <c r="X27" s="61">
        <f t="shared" si="4"/>
        <v>0</v>
      </c>
      <c r="Y27" s="61">
        <f t="shared" si="4"/>
        <v>0</v>
      </c>
      <c r="Z27" s="61">
        <f t="shared" si="4"/>
        <v>0</v>
      </c>
      <c r="AA27" s="61">
        <f t="shared" si="4"/>
        <v>0</v>
      </c>
      <c r="AB27" s="61">
        <f t="shared" si="4"/>
        <v>0</v>
      </c>
      <c r="AC27" s="61">
        <f t="shared" si="4"/>
        <v>0</v>
      </c>
      <c r="AD27" s="61">
        <f t="shared" si="4"/>
        <v>0</v>
      </c>
      <c r="AE27" s="61">
        <f t="shared" si="4"/>
        <v>0</v>
      </c>
      <c r="AF27" s="61">
        <f t="shared" si="4"/>
        <v>0</v>
      </c>
      <c r="AG27" s="61">
        <f t="shared" si="4"/>
        <v>0</v>
      </c>
      <c r="AH27" s="61">
        <f t="shared" si="4"/>
        <v>0</v>
      </c>
      <c r="AI27" s="61">
        <f t="shared" si="4"/>
        <v>0</v>
      </c>
      <c r="AJ27" s="62">
        <f t="shared" si="3"/>
        <v>305.1199826559248</v>
      </c>
      <c r="AK27" s="63"/>
      <c r="AL27" s="63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</row>
    <row r="28" spans="1:49" ht="33" customHeight="1">
      <c r="A28" s="58">
        <v>20</v>
      </c>
      <c r="B28" s="1"/>
      <c r="C28" s="1" t="s">
        <v>460</v>
      </c>
      <c r="D28" s="58" t="s">
        <v>461</v>
      </c>
      <c r="E28" s="58"/>
      <c r="F28" s="5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7</v>
      </c>
      <c r="S28" s="2"/>
      <c r="T28" s="57">
        <f t="shared" si="1"/>
        <v>297.2946451439682</v>
      </c>
      <c r="U28" s="61">
        <f t="shared" si="4"/>
        <v>0</v>
      </c>
      <c r="V28" s="61">
        <f t="shared" si="4"/>
        <v>0</v>
      </c>
      <c r="W28" s="61">
        <f t="shared" si="4"/>
        <v>0</v>
      </c>
      <c r="X28" s="61">
        <f t="shared" si="4"/>
        <v>0</v>
      </c>
      <c r="Y28" s="61">
        <f t="shared" si="4"/>
        <v>0</v>
      </c>
      <c r="Z28" s="61">
        <f t="shared" si="4"/>
        <v>0</v>
      </c>
      <c r="AA28" s="61">
        <f t="shared" si="4"/>
        <v>0</v>
      </c>
      <c r="AB28" s="61">
        <f t="shared" si="4"/>
        <v>0</v>
      </c>
      <c r="AC28" s="61">
        <f t="shared" si="4"/>
        <v>0</v>
      </c>
      <c r="AD28" s="61">
        <f t="shared" si="4"/>
        <v>0</v>
      </c>
      <c r="AE28" s="61">
        <f t="shared" si="4"/>
        <v>0</v>
      </c>
      <c r="AF28" s="61">
        <f t="shared" si="4"/>
        <v>0</v>
      </c>
      <c r="AG28" s="61">
        <f t="shared" si="4"/>
        <v>0</v>
      </c>
      <c r="AH28" s="61">
        <f t="shared" si="4"/>
        <v>297.2946451439682</v>
      </c>
      <c r="AI28" s="61">
        <f t="shared" si="4"/>
        <v>0</v>
      </c>
      <c r="AJ28" s="62">
        <f t="shared" si="3"/>
        <v>297.2946451439682</v>
      </c>
      <c r="AK28" s="63"/>
      <c r="AL28" s="63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</row>
    <row r="29" spans="1:49" ht="33" customHeight="1">
      <c r="A29" s="58">
        <v>21</v>
      </c>
      <c r="B29" s="8"/>
      <c r="C29" s="1" t="s">
        <v>311</v>
      </c>
      <c r="D29" s="1" t="s">
        <v>315</v>
      </c>
      <c r="E29" s="8"/>
      <c r="F29" s="8"/>
      <c r="G29" s="2"/>
      <c r="H29" s="2"/>
      <c r="I29" s="2"/>
      <c r="J29" s="2"/>
      <c r="K29" s="2"/>
      <c r="L29" s="2">
        <v>7</v>
      </c>
      <c r="M29" s="2"/>
      <c r="N29" s="2"/>
      <c r="O29" s="2"/>
      <c r="P29" s="2"/>
      <c r="Q29" s="2"/>
      <c r="R29" s="2"/>
      <c r="S29" s="2"/>
      <c r="T29" s="57">
        <f t="shared" si="1"/>
        <v>255.9019599857432</v>
      </c>
      <c r="U29" s="61">
        <f t="shared" si="4"/>
        <v>0</v>
      </c>
      <c r="V29" s="61">
        <f t="shared" si="4"/>
        <v>0</v>
      </c>
      <c r="W29" s="61">
        <f t="shared" si="4"/>
        <v>0</v>
      </c>
      <c r="X29" s="61">
        <f t="shared" si="4"/>
        <v>0</v>
      </c>
      <c r="Y29" s="61">
        <f t="shared" si="4"/>
        <v>0</v>
      </c>
      <c r="Z29" s="61">
        <f t="shared" si="4"/>
        <v>0</v>
      </c>
      <c r="AA29" s="61">
        <f t="shared" si="4"/>
        <v>0</v>
      </c>
      <c r="AB29" s="61">
        <f t="shared" si="4"/>
        <v>255.9019599857432</v>
      </c>
      <c r="AC29" s="61">
        <f t="shared" si="4"/>
        <v>0</v>
      </c>
      <c r="AD29" s="61">
        <f t="shared" si="4"/>
        <v>0</v>
      </c>
      <c r="AE29" s="61">
        <f t="shared" si="4"/>
        <v>0</v>
      </c>
      <c r="AF29" s="61">
        <f t="shared" si="4"/>
        <v>0</v>
      </c>
      <c r="AG29" s="61">
        <f t="shared" si="4"/>
        <v>0</v>
      </c>
      <c r="AH29" s="61">
        <f t="shared" si="4"/>
        <v>0</v>
      </c>
      <c r="AI29" s="61">
        <f t="shared" si="4"/>
        <v>0</v>
      </c>
      <c r="AJ29" s="62">
        <f t="shared" si="3"/>
        <v>255.9019599857432</v>
      </c>
      <c r="AK29" s="63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1:49" ht="33" customHeight="1">
      <c r="A30" s="58">
        <v>22</v>
      </c>
      <c r="B30" s="8"/>
      <c r="C30" s="8" t="s">
        <v>240</v>
      </c>
      <c r="D30" s="9" t="s">
        <v>241</v>
      </c>
      <c r="E30" s="9"/>
      <c r="F30" s="3"/>
      <c r="G30" s="2"/>
      <c r="H30" s="2">
        <v>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7">
        <f t="shared" si="1"/>
        <v>247.128035678238</v>
      </c>
      <c r="U30" s="61">
        <f t="shared" si="4"/>
        <v>0</v>
      </c>
      <c r="V30" s="61">
        <f t="shared" si="4"/>
        <v>0</v>
      </c>
      <c r="W30" s="61">
        <f t="shared" si="4"/>
        <v>0</v>
      </c>
      <c r="X30" s="61">
        <f t="shared" si="4"/>
        <v>247.128035678238</v>
      </c>
      <c r="Y30" s="61">
        <f t="shared" si="4"/>
        <v>0</v>
      </c>
      <c r="Z30" s="61">
        <f t="shared" si="4"/>
        <v>0</v>
      </c>
      <c r="AA30" s="61">
        <f t="shared" si="4"/>
        <v>0</v>
      </c>
      <c r="AB30" s="61">
        <f t="shared" si="4"/>
        <v>0</v>
      </c>
      <c r="AC30" s="61">
        <f t="shared" si="4"/>
        <v>0</v>
      </c>
      <c r="AD30" s="61">
        <f t="shared" si="4"/>
        <v>0</v>
      </c>
      <c r="AE30" s="61">
        <f t="shared" si="4"/>
        <v>0</v>
      </c>
      <c r="AF30" s="61">
        <f t="shared" si="4"/>
        <v>0</v>
      </c>
      <c r="AG30" s="61">
        <f t="shared" si="4"/>
        <v>0</v>
      </c>
      <c r="AH30" s="61">
        <f t="shared" si="4"/>
        <v>0</v>
      </c>
      <c r="AI30" s="61">
        <f t="shared" si="4"/>
        <v>0</v>
      </c>
      <c r="AJ30" s="62">
        <f t="shared" si="3"/>
        <v>247.128035678238</v>
      </c>
      <c r="AK30" s="63"/>
      <c r="AL30" s="63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</row>
    <row r="31" spans="1:49" ht="33" customHeight="1">
      <c r="A31" s="58">
        <v>23</v>
      </c>
      <c r="B31" s="4"/>
      <c r="C31" s="56" t="s">
        <v>462</v>
      </c>
      <c r="D31" s="4" t="s">
        <v>463</v>
      </c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8</v>
      </c>
      <c r="S31" s="2"/>
      <c r="T31" s="57">
        <f t="shared" si="1"/>
        <v>239.30269816628146</v>
      </c>
      <c r="U31" s="61">
        <f t="shared" si="4"/>
        <v>0</v>
      </c>
      <c r="V31" s="61">
        <f t="shared" si="4"/>
        <v>0</v>
      </c>
      <c r="W31" s="61">
        <f t="shared" si="4"/>
        <v>0</v>
      </c>
      <c r="X31" s="61">
        <f t="shared" si="4"/>
        <v>0</v>
      </c>
      <c r="Y31" s="61">
        <f t="shared" si="4"/>
        <v>0</v>
      </c>
      <c r="Z31" s="61">
        <f t="shared" si="4"/>
        <v>0</v>
      </c>
      <c r="AA31" s="61">
        <f t="shared" si="4"/>
        <v>0</v>
      </c>
      <c r="AB31" s="61">
        <f t="shared" si="4"/>
        <v>0</v>
      </c>
      <c r="AC31" s="61">
        <f t="shared" si="4"/>
        <v>0</v>
      </c>
      <c r="AD31" s="61">
        <f t="shared" si="4"/>
        <v>0</v>
      </c>
      <c r="AE31" s="61">
        <f t="shared" si="4"/>
        <v>0</v>
      </c>
      <c r="AF31" s="61">
        <f t="shared" si="4"/>
        <v>0</v>
      </c>
      <c r="AG31" s="61">
        <f t="shared" si="4"/>
        <v>0</v>
      </c>
      <c r="AH31" s="61">
        <f t="shared" si="4"/>
        <v>239.30269816628146</v>
      </c>
      <c r="AI31" s="61">
        <f t="shared" si="4"/>
        <v>0</v>
      </c>
      <c r="AJ31" s="62">
        <f t="shared" si="3"/>
        <v>239.30269816628146</v>
      </c>
      <c r="AK31" s="63"/>
      <c r="AL31" s="63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</row>
    <row r="32" spans="1:49" ht="33" customHeight="1">
      <c r="A32" s="58">
        <v>24</v>
      </c>
      <c r="B32" s="3"/>
      <c r="C32" s="1" t="s">
        <v>191</v>
      </c>
      <c r="D32" s="55" t="s">
        <v>98</v>
      </c>
      <c r="E32" s="3"/>
      <c r="F32" s="3">
        <v>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7">
        <f t="shared" si="1"/>
        <v>225.93873660829993</v>
      </c>
      <c r="U32" s="61">
        <f t="shared" si="4"/>
        <v>0</v>
      </c>
      <c r="V32" s="61">
        <f t="shared" si="4"/>
        <v>225.93873660829993</v>
      </c>
      <c r="W32" s="61">
        <f t="shared" si="4"/>
        <v>0</v>
      </c>
      <c r="X32" s="61">
        <f t="shared" si="4"/>
        <v>0</v>
      </c>
      <c r="Y32" s="61">
        <f t="shared" si="4"/>
        <v>0</v>
      </c>
      <c r="Z32" s="61">
        <f t="shared" si="4"/>
        <v>0</v>
      </c>
      <c r="AA32" s="61">
        <f t="shared" si="4"/>
        <v>0</v>
      </c>
      <c r="AB32" s="61">
        <f t="shared" si="4"/>
        <v>0</v>
      </c>
      <c r="AC32" s="61">
        <f t="shared" si="4"/>
        <v>0</v>
      </c>
      <c r="AD32" s="61">
        <f t="shared" si="4"/>
        <v>0</v>
      </c>
      <c r="AE32" s="61">
        <f t="shared" si="4"/>
        <v>0</v>
      </c>
      <c r="AF32" s="61">
        <f t="shared" si="4"/>
        <v>0</v>
      </c>
      <c r="AG32" s="61">
        <f t="shared" si="4"/>
        <v>0</v>
      </c>
      <c r="AH32" s="61">
        <f t="shared" si="4"/>
        <v>0</v>
      </c>
      <c r="AI32" s="61">
        <f t="shared" si="4"/>
        <v>0</v>
      </c>
      <c r="AJ32" s="62">
        <f t="shared" si="3"/>
        <v>225.93873660829993</v>
      </c>
      <c r="AK32" s="63"/>
      <c r="AL32" s="63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</row>
    <row r="33" spans="1:49" ht="33" customHeight="1">
      <c r="A33" s="58">
        <v>25</v>
      </c>
      <c r="B33" s="1"/>
      <c r="C33" s="1" t="s">
        <v>359</v>
      </c>
      <c r="D33" s="1" t="s">
        <v>362</v>
      </c>
      <c r="E33" s="1"/>
      <c r="F33" s="3"/>
      <c r="G33" s="2"/>
      <c r="H33" s="2"/>
      <c r="I33" s="2"/>
      <c r="J33" s="2"/>
      <c r="K33" s="2"/>
      <c r="L33" s="2"/>
      <c r="M33" s="2"/>
      <c r="N33" s="2">
        <v>3</v>
      </c>
      <c r="O33" s="2"/>
      <c r="P33" s="2"/>
      <c r="Q33" s="2"/>
      <c r="R33" s="2"/>
      <c r="S33" s="2"/>
      <c r="T33" s="57">
        <f t="shared" si="1"/>
        <v>225.93873660829993</v>
      </c>
      <c r="U33" s="61">
        <f t="shared" si="4"/>
        <v>0</v>
      </c>
      <c r="V33" s="61">
        <f t="shared" si="4"/>
        <v>0</v>
      </c>
      <c r="W33" s="61">
        <f t="shared" si="4"/>
        <v>0</v>
      </c>
      <c r="X33" s="61">
        <f t="shared" si="4"/>
        <v>0</v>
      </c>
      <c r="Y33" s="61">
        <f t="shared" si="4"/>
        <v>0</v>
      </c>
      <c r="Z33" s="61">
        <f t="shared" si="4"/>
        <v>0</v>
      </c>
      <c r="AA33" s="61">
        <f t="shared" si="4"/>
        <v>0</v>
      </c>
      <c r="AB33" s="61">
        <f t="shared" si="4"/>
        <v>0</v>
      </c>
      <c r="AC33" s="61">
        <f t="shared" si="4"/>
        <v>0</v>
      </c>
      <c r="AD33" s="61">
        <f t="shared" si="4"/>
        <v>225.93873660829993</v>
      </c>
      <c r="AE33" s="61">
        <f t="shared" si="4"/>
        <v>0</v>
      </c>
      <c r="AF33" s="61">
        <f t="shared" si="4"/>
        <v>0</v>
      </c>
      <c r="AG33" s="61">
        <f t="shared" si="4"/>
        <v>0</v>
      </c>
      <c r="AH33" s="61">
        <f t="shared" si="4"/>
        <v>0</v>
      </c>
      <c r="AI33" s="61">
        <f t="shared" si="4"/>
        <v>0</v>
      </c>
      <c r="AJ33" s="62">
        <f t="shared" si="3"/>
        <v>225.93873660829993</v>
      </c>
      <c r="AK33" s="6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</row>
    <row r="34" spans="1:49" ht="33" customHeight="1">
      <c r="A34" s="58">
        <v>26</v>
      </c>
      <c r="B34" s="8"/>
      <c r="C34" s="8" t="s">
        <v>285</v>
      </c>
      <c r="D34" s="18" t="s">
        <v>288</v>
      </c>
      <c r="E34" s="9"/>
      <c r="F34" s="8"/>
      <c r="G34" s="2"/>
      <c r="H34" s="2"/>
      <c r="I34" s="2"/>
      <c r="J34" s="2">
        <v>2</v>
      </c>
      <c r="K34" s="2"/>
      <c r="L34" s="2"/>
      <c r="M34" s="2"/>
      <c r="N34" s="2"/>
      <c r="O34" s="2"/>
      <c r="P34" s="2"/>
      <c r="Q34" s="2"/>
      <c r="R34" s="2"/>
      <c r="S34" s="2"/>
      <c r="T34" s="57">
        <f t="shared" si="1"/>
        <v>201.0149978319906</v>
      </c>
      <c r="U34" s="61">
        <f t="shared" si="4"/>
        <v>0</v>
      </c>
      <c r="V34" s="61">
        <f t="shared" si="4"/>
        <v>0</v>
      </c>
      <c r="W34" s="61">
        <f t="shared" si="4"/>
        <v>0</v>
      </c>
      <c r="X34" s="61">
        <f t="shared" si="4"/>
        <v>0</v>
      </c>
      <c r="Y34" s="61">
        <f t="shared" si="4"/>
        <v>0</v>
      </c>
      <c r="Z34" s="61">
        <f t="shared" si="4"/>
        <v>201.0149978319906</v>
      </c>
      <c r="AA34" s="61">
        <f t="shared" si="4"/>
        <v>0</v>
      </c>
      <c r="AB34" s="61">
        <f t="shared" si="4"/>
        <v>0</v>
      </c>
      <c r="AC34" s="61">
        <f t="shared" si="4"/>
        <v>0</v>
      </c>
      <c r="AD34" s="61">
        <f t="shared" si="4"/>
        <v>0</v>
      </c>
      <c r="AE34" s="61">
        <f t="shared" si="4"/>
        <v>0</v>
      </c>
      <c r="AF34" s="61">
        <f t="shared" si="4"/>
        <v>0</v>
      </c>
      <c r="AG34" s="61">
        <f t="shared" si="4"/>
        <v>0</v>
      </c>
      <c r="AH34" s="61">
        <f t="shared" si="4"/>
        <v>0</v>
      </c>
      <c r="AI34" s="61">
        <f t="shared" si="4"/>
        <v>0</v>
      </c>
      <c r="AJ34" s="62">
        <f t="shared" si="3"/>
        <v>201.0149978319906</v>
      </c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ht="33" customHeight="1">
      <c r="A35" s="58">
        <v>27</v>
      </c>
      <c r="B35" s="8"/>
      <c r="C35" s="1" t="s">
        <v>312</v>
      </c>
      <c r="D35" s="18" t="s">
        <v>316</v>
      </c>
      <c r="E35" s="8"/>
      <c r="F35" s="8"/>
      <c r="G35" s="2"/>
      <c r="H35" s="2"/>
      <c r="I35" s="2"/>
      <c r="J35" s="2"/>
      <c r="K35" s="2"/>
      <c r="L35" s="2">
        <v>8</v>
      </c>
      <c r="M35" s="2"/>
      <c r="N35" s="2"/>
      <c r="O35" s="2"/>
      <c r="P35" s="2"/>
      <c r="Q35" s="2"/>
      <c r="R35" s="2"/>
      <c r="S35" s="2"/>
      <c r="T35" s="57">
        <f t="shared" si="1"/>
        <v>197.9100130080564</v>
      </c>
      <c r="U35" s="61">
        <f t="shared" si="4"/>
        <v>0</v>
      </c>
      <c r="V35" s="61">
        <f t="shared" si="4"/>
        <v>0</v>
      </c>
      <c r="W35" s="61">
        <f t="shared" si="4"/>
        <v>0</v>
      </c>
      <c r="X35" s="61">
        <f t="shared" si="4"/>
        <v>0</v>
      </c>
      <c r="Y35" s="61">
        <f t="shared" si="4"/>
        <v>0</v>
      </c>
      <c r="Z35" s="61">
        <f t="shared" si="4"/>
        <v>0</v>
      </c>
      <c r="AA35" s="61">
        <f t="shared" si="4"/>
        <v>0</v>
      </c>
      <c r="AB35" s="61">
        <f t="shared" si="4"/>
        <v>197.9100130080564</v>
      </c>
      <c r="AC35" s="61">
        <f t="shared" si="4"/>
        <v>0</v>
      </c>
      <c r="AD35" s="61">
        <f t="shared" si="4"/>
        <v>0</v>
      </c>
      <c r="AE35" s="61">
        <f t="shared" si="4"/>
        <v>0</v>
      </c>
      <c r="AF35" s="61">
        <f t="shared" si="4"/>
        <v>0</v>
      </c>
      <c r="AG35" s="61">
        <f t="shared" si="4"/>
        <v>0</v>
      </c>
      <c r="AH35" s="61">
        <f t="shared" si="4"/>
        <v>0</v>
      </c>
      <c r="AI35" s="61">
        <f t="shared" si="4"/>
        <v>0</v>
      </c>
      <c r="AJ35" s="62">
        <f t="shared" si="3"/>
        <v>197.9100130080564</v>
      </c>
      <c r="AK35" s="63"/>
      <c r="AL35" s="63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  <row r="36" spans="1:49" ht="33" customHeight="1">
      <c r="A36" s="58">
        <v>28</v>
      </c>
      <c r="B36" s="3"/>
      <c r="C36" s="3" t="s">
        <v>419</v>
      </c>
      <c r="D36" s="18" t="s">
        <v>420</v>
      </c>
      <c r="E36" s="68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8</v>
      </c>
      <c r="R36" s="2"/>
      <c r="S36" s="2"/>
      <c r="T36" s="57">
        <f t="shared" si="1"/>
        <v>197.9100130080564</v>
      </c>
      <c r="U36" s="61">
        <f t="shared" si="4"/>
        <v>0</v>
      </c>
      <c r="V36" s="61">
        <f t="shared" si="4"/>
        <v>0</v>
      </c>
      <c r="W36" s="61">
        <f t="shared" si="4"/>
        <v>0</v>
      </c>
      <c r="X36" s="61">
        <f t="shared" si="4"/>
        <v>0</v>
      </c>
      <c r="Y36" s="61">
        <f t="shared" si="4"/>
        <v>0</v>
      </c>
      <c r="Z36" s="61">
        <f t="shared" si="4"/>
        <v>0</v>
      </c>
      <c r="AA36" s="61">
        <f t="shared" si="4"/>
        <v>0</v>
      </c>
      <c r="AB36" s="61">
        <f t="shared" si="4"/>
        <v>0</v>
      </c>
      <c r="AC36" s="61">
        <f t="shared" si="4"/>
        <v>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197.9100130080564</v>
      </c>
      <c r="AH36" s="61">
        <f t="shared" si="4"/>
        <v>0</v>
      </c>
      <c r="AI36" s="61">
        <f t="shared" si="4"/>
        <v>0</v>
      </c>
      <c r="AJ36" s="62">
        <f t="shared" si="3"/>
        <v>197.9100130080564</v>
      </c>
      <c r="AK36" s="63"/>
      <c r="AL36" s="63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1:49" ht="33" customHeight="1">
      <c r="A37" s="58">
        <v>29</v>
      </c>
      <c r="B37" s="4"/>
      <c r="C37" s="56" t="s">
        <v>464</v>
      </c>
      <c r="D37" s="4" t="s">
        <v>465</v>
      </c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9</v>
      </c>
      <c r="S37" s="2"/>
      <c r="T37" s="57">
        <f t="shared" si="1"/>
        <v>188.1501757189002</v>
      </c>
      <c r="U37" s="61">
        <f t="shared" si="4"/>
        <v>0</v>
      </c>
      <c r="V37" s="61">
        <f t="shared" si="4"/>
        <v>0</v>
      </c>
      <c r="W37" s="61">
        <f t="shared" si="4"/>
        <v>0</v>
      </c>
      <c r="X37" s="61">
        <f t="shared" si="4"/>
        <v>0</v>
      </c>
      <c r="Y37" s="61">
        <f t="shared" si="4"/>
        <v>0</v>
      </c>
      <c r="Z37" s="61">
        <f t="shared" si="4"/>
        <v>0</v>
      </c>
      <c r="AA37" s="61">
        <f t="shared" si="4"/>
        <v>0</v>
      </c>
      <c r="AB37" s="61">
        <f t="shared" si="4"/>
        <v>0</v>
      </c>
      <c r="AC37" s="61">
        <f t="shared" si="4"/>
        <v>0</v>
      </c>
      <c r="AD37" s="61">
        <f t="shared" si="4"/>
        <v>0</v>
      </c>
      <c r="AE37" s="61">
        <f t="shared" si="4"/>
        <v>0</v>
      </c>
      <c r="AF37" s="61">
        <f t="shared" si="4"/>
        <v>0</v>
      </c>
      <c r="AG37" s="61">
        <f t="shared" si="4"/>
        <v>0</v>
      </c>
      <c r="AH37" s="61">
        <f t="shared" si="4"/>
        <v>188.1501757189002</v>
      </c>
      <c r="AI37" s="61">
        <f t="shared" si="4"/>
        <v>0</v>
      </c>
      <c r="AJ37" s="62">
        <f t="shared" si="3"/>
        <v>188.1501757189002</v>
      </c>
      <c r="AK37" s="63"/>
      <c r="AL37" s="63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:49" ht="33" customHeight="1">
      <c r="A38" s="58">
        <v>30</v>
      </c>
      <c r="B38" s="3"/>
      <c r="C38" s="3" t="s">
        <v>242</v>
      </c>
      <c r="D38" s="3" t="s">
        <v>243</v>
      </c>
      <c r="E38" s="3"/>
      <c r="F38" s="3"/>
      <c r="G38" s="2"/>
      <c r="H38" s="2">
        <v>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7">
        <f t="shared" si="1"/>
        <v>167.94678963061324</v>
      </c>
      <c r="U38" s="61">
        <f t="shared" si="4"/>
        <v>0</v>
      </c>
      <c r="V38" s="61">
        <f t="shared" si="4"/>
        <v>0</v>
      </c>
      <c r="W38" s="61">
        <f t="shared" si="4"/>
        <v>0</v>
      </c>
      <c r="X38" s="61">
        <f t="shared" si="4"/>
        <v>167.94678963061324</v>
      </c>
      <c r="Y38" s="61">
        <f t="shared" si="4"/>
        <v>0</v>
      </c>
      <c r="Z38" s="61">
        <f t="shared" si="4"/>
        <v>0</v>
      </c>
      <c r="AA38" s="61">
        <f t="shared" si="4"/>
        <v>0</v>
      </c>
      <c r="AB38" s="61">
        <f t="shared" si="4"/>
        <v>0</v>
      </c>
      <c r="AC38" s="61">
        <f t="shared" si="4"/>
        <v>0</v>
      </c>
      <c r="AD38" s="61">
        <f t="shared" si="4"/>
        <v>0</v>
      </c>
      <c r="AE38" s="61">
        <f t="shared" si="4"/>
        <v>0</v>
      </c>
      <c r="AF38" s="61">
        <f t="shared" si="4"/>
        <v>0</v>
      </c>
      <c r="AG38" s="61">
        <f t="shared" si="4"/>
        <v>0</v>
      </c>
      <c r="AH38" s="61">
        <f t="shared" si="4"/>
        <v>0</v>
      </c>
      <c r="AI38" s="61">
        <f t="shared" si="4"/>
        <v>0</v>
      </c>
      <c r="AJ38" s="62">
        <f t="shared" si="3"/>
        <v>167.94678963061324</v>
      </c>
      <c r="AK38" s="63"/>
      <c r="AL38" s="63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</row>
    <row r="39" spans="1:49" ht="33" customHeight="1">
      <c r="A39" s="58">
        <v>31</v>
      </c>
      <c r="B39" s="4" t="s">
        <v>198</v>
      </c>
      <c r="C39" s="1" t="s">
        <v>192</v>
      </c>
      <c r="D39" s="18" t="s">
        <v>196</v>
      </c>
      <c r="E39" s="4"/>
      <c r="F39" s="4">
        <v>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7">
        <f t="shared" si="1"/>
        <v>158.99194697768672</v>
      </c>
      <c r="U39" s="61">
        <f t="shared" si="4"/>
        <v>0</v>
      </c>
      <c r="V39" s="61">
        <f t="shared" si="4"/>
        <v>158.99194697768672</v>
      </c>
      <c r="W39" s="61">
        <f t="shared" si="4"/>
        <v>0</v>
      </c>
      <c r="X39" s="61">
        <f t="shared" si="4"/>
        <v>0</v>
      </c>
      <c r="Y39" s="61">
        <f t="shared" si="4"/>
        <v>0</v>
      </c>
      <c r="Z39" s="61">
        <f t="shared" si="4"/>
        <v>0</v>
      </c>
      <c r="AA39" s="61">
        <f t="shared" si="4"/>
        <v>0</v>
      </c>
      <c r="AB39" s="61">
        <f t="shared" si="4"/>
        <v>0</v>
      </c>
      <c r="AC39" s="61">
        <f t="shared" si="4"/>
        <v>0</v>
      </c>
      <c r="AD39" s="61">
        <f t="shared" si="4"/>
        <v>0</v>
      </c>
      <c r="AE39" s="61">
        <f t="shared" si="4"/>
        <v>0</v>
      </c>
      <c r="AF39" s="61">
        <f t="shared" si="4"/>
        <v>0</v>
      </c>
      <c r="AG39" s="61">
        <f t="shared" si="4"/>
        <v>0</v>
      </c>
      <c r="AH39" s="61">
        <f t="shared" si="4"/>
        <v>0</v>
      </c>
      <c r="AI39" s="61">
        <f t="shared" si="4"/>
        <v>0</v>
      </c>
      <c r="AJ39" s="62">
        <f t="shared" si="3"/>
        <v>158.99194697768672</v>
      </c>
      <c r="AK39" s="63"/>
      <c r="AL39" s="63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:49" ht="33" customHeight="1">
      <c r="A40" s="58">
        <v>32</v>
      </c>
      <c r="B40" s="8"/>
      <c r="C40" s="1" t="s">
        <v>313</v>
      </c>
      <c r="D40" s="1" t="s">
        <v>317</v>
      </c>
      <c r="E40" s="8"/>
      <c r="F40" s="8"/>
      <c r="G40" s="2"/>
      <c r="H40" s="2"/>
      <c r="I40" s="2"/>
      <c r="J40" s="2"/>
      <c r="K40" s="2"/>
      <c r="L40" s="2">
        <v>9</v>
      </c>
      <c r="M40" s="2"/>
      <c r="N40" s="2"/>
      <c r="O40" s="2"/>
      <c r="P40" s="2"/>
      <c r="Q40" s="2"/>
      <c r="R40" s="2"/>
      <c r="S40" s="2"/>
      <c r="T40" s="57">
        <f t="shared" si="1"/>
        <v>146.75749056067514</v>
      </c>
      <c r="U40" s="61">
        <f t="shared" si="4"/>
        <v>0</v>
      </c>
      <c r="V40" s="61">
        <f t="shared" si="4"/>
        <v>0</v>
      </c>
      <c r="W40" s="61">
        <f t="shared" si="4"/>
        <v>0</v>
      </c>
      <c r="X40" s="61">
        <f t="shared" si="4"/>
        <v>0</v>
      </c>
      <c r="Y40" s="61">
        <f t="shared" si="4"/>
        <v>0</v>
      </c>
      <c r="Z40" s="61">
        <f t="shared" si="4"/>
        <v>0</v>
      </c>
      <c r="AA40" s="61">
        <f t="shared" si="4"/>
        <v>0</v>
      </c>
      <c r="AB40" s="61">
        <f t="shared" si="4"/>
        <v>146.75749056067514</v>
      </c>
      <c r="AC40" s="61">
        <f t="shared" si="4"/>
        <v>0</v>
      </c>
      <c r="AD40" s="61">
        <f t="shared" si="4"/>
        <v>0</v>
      </c>
      <c r="AE40" s="61">
        <f t="shared" si="4"/>
        <v>0</v>
      </c>
      <c r="AF40" s="61">
        <f t="shared" si="4"/>
        <v>0</v>
      </c>
      <c r="AG40" s="61">
        <f t="shared" si="4"/>
        <v>0</v>
      </c>
      <c r="AH40" s="61">
        <f t="shared" si="4"/>
        <v>0</v>
      </c>
      <c r="AI40" s="61">
        <f t="shared" si="4"/>
        <v>0</v>
      </c>
      <c r="AJ40" s="62">
        <f t="shared" si="3"/>
        <v>146.75749056067514</v>
      </c>
      <c r="AK40" s="63"/>
      <c r="AL40" s="63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</row>
    <row r="41" spans="1:49" ht="33" customHeight="1">
      <c r="A41" s="58">
        <v>33</v>
      </c>
      <c r="B41" s="8"/>
      <c r="C41" s="8" t="s">
        <v>421</v>
      </c>
      <c r="D41" s="8" t="s">
        <v>422</v>
      </c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9</v>
      </c>
      <c r="R41" s="2"/>
      <c r="S41" s="2"/>
      <c r="T41" s="57">
        <f t="shared" si="1"/>
        <v>146.75749056067514</v>
      </c>
      <c r="U41" s="61">
        <f t="shared" si="4"/>
        <v>0</v>
      </c>
      <c r="V41" s="61">
        <f t="shared" si="4"/>
        <v>0</v>
      </c>
      <c r="W41" s="61">
        <f t="shared" si="4"/>
        <v>0</v>
      </c>
      <c r="X41" s="61">
        <f t="shared" si="4"/>
        <v>0</v>
      </c>
      <c r="Y41" s="61">
        <f t="shared" si="4"/>
        <v>0</v>
      </c>
      <c r="Z41" s="61">
        <f t="shared" si="4"/>
        <v>0</v>
      </c>
      <c r="AA41" s="61">
        <f t="shared" si="4"/>
        <v>0</v>
      </c>
      <c r="AB41" s="61">
        <f t="shared" si="4"/>
        <v>0</v>
      </c>
      <c r="AC41" s="61">
        <f t="shared" si="4"/>
        <v>0</v>
      </c>
      <c r="AD41" s="61">
        <f t="shared" si="4"/>
        <v>0</v>
      </c>
      <c r="AE41" s="61">
        <f t="shared" si="4"/>
        <v>0</v>
      </c>
      <c r="AF41" s="61">
        <f t="shared" si="4"/>
        <v>0</v>
      </c>
      <c r="AG41" s="61">
        <f t="shared" si="4"/>
        <v>146.75749056067514</v>
      </c>
      <c r="AH41" s="61">
        <f t="shared" si="4"/>
        <v>0</v>
      </c>
      <c r="AI41" s="61">
        <f t="shared" si="4"/>
        <v>0</v>
      </c>
      <c r="AJ41" s="62">
        <f t="shared" si="3"/>
        <v>146.75749056067514</v>
      </c>
      <c r="AK41" s="63"/>
      <c r="AL41" s="63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</row>
    <row r="42" spans="1:49" ht="33" customHeight="1">
      <c r="A42" s="58">
        <v>34</v>
      </c>
      <c r="B42" s="4"/>
      <c r="C42" s="56" t="s">
        <v>466</v>
      </c>
      <c r="D42" s="4" t="s">
        <v>468</v>
      </c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10</v>
      </c>
      <c r="S42" s="2"/>
      <c r="T42" s="57">
        <f t="shared" si="1"/>
        <v>142.39268515822508</v>
      </c>
      <c r="U42" s="61">
        <f t="shared" si="4"/>
        <v>0</v>
      </c>
      <c r="V42" s="61">
        <f t="shared" si="4"/>
        <v>0</v>
      </c>
      <c r="W42" s="61">
        <f t="shared" si="4"/>
        <v>0</v>
      </c>
      <c r="X42" s="61">
        <f t="shared" si="4"/>
        <v>0</v>
      </c>
      <c r="Y42" s="61">
        <f t="shared" si="4"/>
        <v>0</v>
      </c>
      <c r="Z42" s="61">
        <f t="shared" si="4"/>
        <v>0</v>
      </c>
      <c r="AA42" s="61">
        <f t="shared" si="4"/>
        <v>0</v>
      </c>
      <c r="AB42" s="61">
        <f t="shared" si="4"/>
        <v>0</v>
      </c>
      <c r="AC42" s="61">
        <f t="shared" si="4"/>
        <v>0</v>
      </c>
      <c r="AD42" s="61">
        <f t="shared" si="4"/>
        <v>0</v>
      </c>
      <c r="AE42" s="61">
        <f t="shared" si="4"/>
        <v>0</v>
      </c>
      <c r="AF42" s="61">
        <f t="shared" si="4"/>
        <v>0</v>
      </c>
      <c r="AG42" s="61">
        <f t="shared" si="4"/>
        <v>0</v>
      </c>
      <c r="AH42" s="61">
        <f t="shared" si="4"/>
        <v>142.39268515822508</v>
      </c>
      <c r="AI42" s="61">
        <f t="shared" si="4"/>
        <v>0</v>
      </c>
      <c r="AJ42" s="62">
        <f t="shared" si="3"/>
        <v>142.39268515822508</v>
      </c>
      <c r="AK42" s="63"/>
      <c r="AL42" s="63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</row>
    <row r="43" spans="1:49" ht="33" customHeight="1">
      <c r="A43" s="58">
        <v>35</v>
      </c>
      <c r="B43" s="8"/>
      <c r="C43" s="1" t="s">
        <v>286</v>
      </c>
      <c r="D43" s="1" t="s">
        <v>289</v>
      </c>
      <c r="E43" s="9"/>
      <c r="F43" s="3"/>
      <c r="G43" s="2"/>
      <c r="H43" s="2"/>
      <c r="I43" s="2"/>
      <c r="J43" s="2">
        <v>3</v>
      </c>
      <c r="K43" s="2"/>
      <c r="L43" s="2"/>
      <c r="M43" s="2"/>
      <c r="N43" s="2"/>
      <c r="O43" s="2"/>
      <c r="P43" s="2"/>
      <c r="Q43" s="2"/>
      <c r="R43" s="2"/>
      <c r="S43" s="2"/>
      <c r="T43" s="57">
        <f t="shared" si="1"/>
        <v>112.96936830414997</v>
      </c>
      <c r="U43" s="61">
        <f t="shared" si="4"/>
        <v>0</v>
      </c>
      <c r="V43" s="61">
        <f t="shared" si="4"/>
        <v>0</v>
      </c>
      <c r="W43" s="61">
        <f aca="true" t="shared" si="5" ref="W43:AI48">IF(OR(G43="",G43="-"),0,G$8*(101+1000*LOG10(G$7/G43)))</f>
        <v>0</v>
      </c>
      <c r="X43" s="61">
        <f t="shared" si="5"/>
        <v>0</v>
      </c>
      <c r="Y43" s="61">
        <f t="shared" si="5"/>
        <v>0</v>
      </c>
      <c r="Z43" s="61">
        <f t="shared" si="5"/>
        <v>112.96936830414997</v>
      </c>
      <c r="AA43" s="61">
        <f t="shared" si="5"/>
        <v>0</v>
      </c>
      <c r="AB43" s="61">
        <f t="shared" si="5"/>
        <v>0</v>
      </c>
      <c r="AC43" s="61">
        <f t="shared" si="5"/>
        <v>0</v>
      </c>
      <c r="AD43" s="61">
        <f t="shared" si="5"/>
        <v>0</v>
      </c>
      <c r="AE43" s="61">
        <f t="shared" si="5"/>
        <v>0</v>
      </c>
      <c r="AF43" s="61">
        <f t="shared" si="5"/>
        <v>0</v>
      </c>
      <c r="AG43" s="61">
        <f t="shared" si="5"/>
        <v>0</v>
      </c>
      <c r="AH43" s="61">
        <f t="shared" si="5"/>
        <v>0</v>
      </c>
      <c r="AI43" s="61">
        <f t="shared" si="5"/>
        <v>0</v>
      </c>
      <c r="AJ43" s="62">
        <f t="shared" si="3"/>
        <v>112.96936830414997</v>
      </c>
      <c r="AK43" s="63"/>
      <c r="AL43" s="63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33" customHeight="1">
      <c r="A44" s="58">
        <v>36</v>
      </c>
      <c r="B44" s="3"/>
      <c r="C44" s="1" t="s">
        <v>99</v>
      </c>
      <c r="D44" s="1" t="s">
        <v>197</v>
      </c>
      <c r="E44" s="3"/>
      <c r="F44" s="3">
        <v>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57">
        <f t="shared" si="1"/>
        <v>101</v>
      </c>
      <c r="U44" s="61">
        <f aca="true" t="shared" si="6" ref="U44:V48">IF(OR(E44="",E44="-"),0,E$8*(101+1000*LOG10(E$7/E44)))</f>
        <v>0</v>
      </c>
      <c r="V44" s="61">
        <f t="shared" si="6"/>
        <v>101</v>
      </c>
      <c r="W44" s="61">
        <f t="shared" si="5"/>
        <v>0</v>
      </c>
      <c r="X44" s="61">
        <f t="shared" si="5"/>
        <v>0</v>
      </c>
      <c r="Y44" s="61">
        <f t="shared" si="5"/>
        <v>0</v>
      </c>
      <c r="Z44" s="61">
        <f t="shared" si="5"/>
        <v>0</v>
      </c>
      <c r="AA44" s="61">
        <f t="shared" si="5"/>
        <v>0</v>
      </c>
      <c r="AB44" s="61">
        <f t="shared" si="5"/>
        <v>0</v>
      </c>
      <c r="AC44" s="61">
        <f t="shared" si="5"/>
        <v>0</v>
      </c>
      <c r="AD44" s="61">
        <f t="shared" si="5"/>
        <v>0</v>
      </c>
      <c r="AE44" s="61">
        <f t="shared" si="5"/>
        <v>0</v>
      </c>
      <c r="AF44" s="61">
        <f t="shared" si="5"/>
        <v>0</v>
      </c>
      <c r="AG44" s="61">
        <f t="shared" si="5"/>
        <v>0</v>
      </c>
      <c r="AH44" s="61">
        <f t="shared" si="5"/>
        <v>0</v>
      </c>
      <c r="AI44" s="61">
        <f t="shared" si="5"/>
        <v>0</v>
      </c>
      <c r="AJ44" s="62">
        <f t="shared" si="3"/>
        <v>101</v>
      </c>
      <c r="AK44" s="63"/>
      <c r="AL44" s="63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33" customHeight="1">
      <c r="A45" s="58">
        <v>37</v>
      </c>
      <c r="B45" s="1">
        <v>33</v>
      </c>
      <c r="C45" s="1" t="s">
        <v>244</v>
      </c>
      <c r="D45" s="1" t="s">
        <v>245</v>
      </c>
      <c r="E45" s="1"/>
      <c r="F45" s="4"/>
      <c r="G45" s="2"/>
      <c r="H45" s="2">
        <v>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57">
        <f t="shared" si="1"/>
        <v>101</v>
      </c>
      <c r="U45" s="61">
        <f t="shared" si="6"/>
        <v>0</v>
      </c>
      <c r="V45" s="61">
        <f t="shared" si="6"/>
        <v>0</v>
      </c>
      <c r="W45" s="61">
        <f t="shared" si="5"/>
        <v>0</v>
      </c>
      <c r="X45" s="61">
        <f t="shared" si="5"/>
        <v>101</v>
      </c>
      <c r="Y45" s="61">
        <f t="shared" si="5"/>
        <v>0</v>
      </c>
      <c r="Z45" s="61">
        <f t="shared" si="5"/>
        <v>0</v>
      </c>
      <c r="AA45" s="61">
        <f t="shared" si="5"/>
        <v>0</v>
      </c>
      <c r="AB45" s="61">
        <f t="shared" si="5"/>
        <v>0</v>
      </c>
      <c r="AC45" s="61">
        <f t="shared" si="5"/>
        <v>0</v>
      </c>
      <c r="AD45" s="61">
        <f t="shared" si="5"/>
        <v>0</v>
      </c>
      <c r="AE45" s="61">
        <f t="shared" si="5"/>
        <v>0</v>
      </c>
      <c r="AF45" s="61">
        <f t="shared" si="5"/>
        <v>0</v>
      </c>
      <c r="AG45" s="61">
        <f t="shared" si="5"/>
        <v>0</v>
      </c>
      <c r="AH45" s="61">
        <f t="shared" si="5"/>
        <v>0</v>
      </c>
      <c r="AI45" s="61">
        <f t="shared" si="5"/>
        <v>0</v>
      </c>
      <c r="AJ45" s="62">
        <f t="shared" si="3"/>
        <v>101</v>
      </c>
      <c r="AK45" s="63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33" customHeight="1">
      <c r="A46" s="58">
        <v>38</v>
      </c>
      <c r="B46" s="3"/>
      <c r="C46" s="1" t="s">
        <v>314</v>
      </c>
      <c r="D46" s="1" t="s">
        <v>318</v>
      </c>
      <c r="E46" s="3"/>
      <c r="F46" s="3"/>
      <c r="G46" s="2"/>
      <c r="H46" s="2"/>
      <c r="I46" s="2"/>
      <c r="J46" s="2"/>
      <c r="K46" s="2"/>
      <c r="L46" s="2">
        <v>10</v>
      </c>
      <c r="M46" s="2"/>
      <c r="N46" s="2"/>
      <c r="O46" s="2"/>
      <c r="P46" s="2"/>
      <c r="Q46" s="2"/>
      <c r="R46" s="2"/>
      <c r="S46" s="2"/>
      <c r="T46" s="57">
        <f t="shared" si="1"/>
        <v>101</v>
      </c>
      <c r="U46" s="61">
        <f t="shared" si="6"/>
        <v>0</v>
      </c>
      <c r="V46" s="61">
        <f t="shared" si="6"/>
        <v>0</v>
      </c>
      <c r="W46" s="61">
        <f t="shared" si="5"/>
        <v>0</v>
      </c>
      <c r="X46" s="61">
        <f t="shared" si="5"/>
        <v>0</v>
      </c>
      <c r="Y46" s="61">
        <f t="shared" si="5"/>
        <v>0</v>
      </c>
      <c r="Z46" s="61">
        <f t="shared" si="5"/>
        <v>0</v>
      </c>
      <c r="AA46" s="61">
        <f t="shared" si="5"/>
        <v>0</v>
      </c>
      <c r="AB46" s="61">
        <f t="shared" si="5"/>
        <v>101</v>
      </c>
      <c r="AC46" s="61">
        <f t="shared" si="5"/>
        <v>0</v>
      </c>
      <c r="AD46" s="61">
        <f t="shared" si="5"/>
        <v>0</v>
      </c>
      <c r="AE46" s="61">
        <f t="shared" si="5"/>
        <v>0</v>
      </c>
      <c r="AF46" s="61">
        <f t="shared" si="5"/>
        <v>0</v>
      </c>
      <c r="AG46" s="61">
        <f t="shared" si="5"/>
        <v>0</v>
      </c>
      <c r="AH46" s="61">
        <f t="shared" si="5"/>
        <v>0</v>
      </c>
      <c r="AI46" s="61">
        <f t="shared" si="5"/>
        <v>0</v>
      </c>
      <c r="AJ46" s="62">
        <f t="shared" si="3"/>
        <v>101</v>
      </c>
      <c r="AK46" s="63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49" ht="33" customHeight="1">
      <c r="A47" s="58">
        <v>39</v>
      </c>
      <c r="B47" s="3" t="s">
        <v>347</v>
      </c>
      <c r="C47" s="3" t="s">
        <v>346</v>
      </c>
      <c r="D47" s="3"/>
      <c r="E47" s="3"/>
      <c r="F47" s="3"/>
      <c r="G47" s="2"/>
      <c r="H47" s="2"/>
      <c r="I47" s="2"/>
      <c r="J47" s="2"/>
      <c r="K47" s="2"/>
      <c r="L47" s="2"/>
      <c r="M47" s="2">
        <v>4</v>
      </c>
      <c r="N47" s="2"/>
      <c r="O47" s="2"/>
      <c r="P47" s="2"/>
      <c r="Q47" s="2"/>
      <c r="R47" s="2"/>
      <c r="S47" s="2"/>
      <c r="T47" s="57">
        <f t="shared" si="1"/>
        <v>101</v>
      </c>
      <c r="U47" s="61">
        <f t="shared" si="6"/>
        <v>0</v>
      </c>
      <c r="V47" s="61">
        <f t="shared" si="6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0</v>
      </c>
      <c r="AB47" s="61">
        <f t="shared" si="5"/>
        <v>0</v>
      </c>
      <c r="AC47" s="61">
        <f t="shared" si="5"/>
        <v>101</v>
      </c>
      <c r="AD47" s="61">
        <f t="shared" si="5"/>
        <v>0</v>
      </c>
      <c r="AE47" s="61">
        <f t="shared" si="5"/>
        <v>0</v>
      </c>
      <c r="AF47" s="61">
        <f t="shared" si="5"/>
        <v>0</v>
      </c>
      <c r="AG47" s="61">
        <f t="shared" si="5"/>
        <v>0</v>
      </c>
      <c r="AH47" s="61">
        <f t="shared" si="5"/>
        <v>0</v>
      </c>
      <c r="AI47" s="61">
        <f t="shared" si="5"/>
        <v>0</v>
      </c>
      <c r="AJ47" s="62">
        <f t="shared" si="3"/>
        <v>101</v>
      </c>
      <c r="AK47" s="63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1:49" ht="33" customHeight="1">
      <c r="A48" s="58">
        <v>40</v>
      </c>
      <c r="B48" s="8" t="s">
        <v>363</v>
      </c>
      <c r="C48" s="1" t="s">
        <v>360</v>
      </c>
      <c r="D48" s="8"/>
      <c r="E48" s="8"/>
      <c r="F48" s="3"/>
      <c r="G48" s="2"/>
      <c r="H48" s="2"/>
      <c r="I48" s="2"/>
      <c r="J48" s="2"/>
      <c r="K48" s="2"/>
      <c r="L48" s="2"/>
      <c r="M48" s="2"/>
      <c r="N48" s="2">
        <v>4</v>
      </c>
      <c r="O48" s="2"/>
      <c r="P48" s="2"/>
      <c r="Q48" s="2"/>
      <c r="R48" s="2"/>
      <c r="S48" s="2"/>
      <c r="T48" s="57">
        <f t="shared" si="1"/>
        <v>101</v>
      </c>
      <c r="U48" s="61">
        <f t="shared" si="6"/>
        <v>0</v>
      </c>
      <c r="V48" s="61">
        <f t="shared" si="6"/>
        <v>0</v>
      </c>
      <c r="W48" s="61">
        <f t="shared" si="5"/>
        <v>0</v>
      </c>
      <c r="X48" s="61">
        <f t="shared" si="5"/>
        <v>0</v>
      </c>
      <c r="Y48" s="61">
        <f t="shared" si="5"/>
        <v>0</v>
      </c>
      <c r="Z48" s="61">
        <f t="shared" si="5"/>
        <v>0</v>
      </c>
      <c r="AA48" s="61">
        <f t="shared" si="5"/>
        <v>0</v>
      </c>
      <c r="AB48" s="61">
        <f t="shared" si="5"/>
        <v>0</v>
      </c>
      <c r="AC48" s="61">
        <f t="shared" si="5"/>
        <v>0</v>
      </c>
      <c r="AD48" s="61">
        <f t="shared" si="5"/>
        <v>101</v>
      </c>
      <c r="AE48" s="61">
        <f t="shared" si="5"/>
        <v>0</v>
      </c>
      <c r="AF48" s="61">
        <f t="shared" si="5"/>
        <v>0</v>
      </c>
      <c r="AG48" s="61">
        <f t="shared" si="5"/>
        <v>0</v>
      </c>
      <c r="AH48" s="61">
        <f t="shared" si="5"/>
        <v>0</v>
      </c>
      <c r="AI48" s="61">
        <f t="shared" si="5"/>
        <v>0</v>
      </c>
      <c r="AJ48" s="62">
        <f t="shared" si="3"/>
        <v>101</v>
      </c>
      <c r="AK48" s="63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</row>
    <row r="49" spans="1:49" ht="33" customHeight="1">
      <c r="A49" s="58">
        <v>41</v>
      </c>
      <c r="B49" s="8"/>
      <c r="C49" s="8" t="s">
        <v>423</v>
      </c>
      <c r="D49" s="9" t="s">
        <v>424</v>
      </c>
      <c r="E49" s="9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10</v>
      </c>
      <c r="R49" s="2"/>
      <c r="S49" s="2"/>
      <c r="T49" s="57">
        <f t="shared" si="1"/>
        <v>101</v>
      </c>
      <c r="U49" s="61">
        <f aca="true" t="shared" si="7" ref="U49:AI51">IF(OR(E49="",E49="-"),0,E$8*(101+1000*LOG10(E$7/E49)))</f>
        <v>0</v>
      </c>
      <c r="V49" s="61">
        <f t="shared" si="7"/>
        <v>0</v>
      </c>
      <c r="W49" s="61">
        <f t="shared" si="7"/>
        <v>0</v>
      </c>
      <c r="X49" s="61">
        <f t="shared" si="7"/>
        <v>0</v>
      </c>
      <c r="Y49" s="61">
        <f t="shared" si="7"/>
        <v>0</v>
      </c>
      <c r="Z49" s="61">
        <f t="shared" si="7"/>
        <v>0</v>
      </c>
      <c r="AA49" s="61">
        <f t="shared" si="7"/>
        <v>0</v>
      </c>
      <c r="AB49" s="61">
        <f t="shared" si="7"/>
        <v>0</v>
      </c>
      <c r="AC49" s="61">
        <f t="shared" si="7"/>
        <v>0</v>
      </c>
      <c r="AD49" s="61">
        <f t="shared" si="7"/>
        <v>0</v>
      </c>
      <c r="AE49" s="61">
        <f t="shared" si="7"/>
        <v>0</v>
      </c>
      <c r="AF49" s="61">
        <f t="shared" si="7"/>
        <v>0</v>
      </c>
      <c r="AG49" s="61">
        <f t="shared" si="7"/>
        <v>101</v>
      </c>
      <c r="AH49" s="61">
        <f t="shared" si="7"/>
        <v>0</v>
      </c>
      <c r="AI49" s="61">
        <f t="shared" si="7"/>
        <v>0</v>
      </c>
      <c r="AJ49" s="62">
        <f>SUM(U49:AI49)</f>
        <v>101</v>
      </c>
      <c r="AK49" s="63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1:49" ht="33" customHeight="1">
      <c r="A50" s="58">
        <v>42</v>
      </c>
      <c r="B50" s="4"/>
      <c r="C50" s="56" t="s">
        <v>467</v>
      </c>
      <c r="D50" s="4" t="s">
        <v>469</v>
      </c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11</v>
      </c>
      <c r="S50" s="2"/>
      <c r="T50" s="57">
        <f t="shared" si="1"/>
        <v>101</v>
      </c>
      <c r="U50" s="61">
        <f t="shared" si="7"/>
        <v>0</v>
      </c>
      <c r="V50" s="61">
        <f t="shared" si="7"/>
        <v>0</v>
      </c>
      <c r="W50" s="61">
        <f t="shared" si="7"/>
        <v>0</v>
      </c>
      <c r="X50" s="61">
        <f t="shared" si="7"/>
        <v>0</v>
      </c>
      <c r="Y50" s="61">
        <f t="shared" si="7"/>
        <v>0</v>
      </c>
      <c r="Z50" s="61">
        <f t="shared" si="7"/>
        <v>0</v>
      </c>
      <c r="AA50" s="61">
        <f t="shared" si="7"/>
        <v>0</v>
      </c>
      <c r="AB50" s="61">
        <f t="shared" si="7"/>
        <v>0</v>
      </c>
      <c r="AC50" s="61">
        <f t="shared" si="7"/>
        <v>0</v>
      </c>
      <c r="AD50" s="61">
        <f t="shared" si="7"/>
        <v>0</v>
      </c>
      <c r="AE50" s="61">
        <f t="shared" si="7"/>
        <v>0</v>
      </c>
      <c r="AF50" s="61">
        <f t="shared" si="7"/>
        <v>0</v>
      </c>
      <c r="AG50" s="61">
        <f t="shared" si="7"/>
        <v>0</v>
      </c>
      <c r="AH50" s="61">
        <f t="shared" si="7"/>
        <v>101</v>
      </c>
      <c r="AI50" s="61">
        <f t="shared" si="7"/>
        <v>0</v>
      </c>
      <c r="AJ50" s="62">
        <f>SUM(U50:AI50)</f>
        <v>101</v>
      </c>
      <c r="AK50" s="63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1:49" ht="33" customHeight="1">
      <c r="A51" s="58">
        <v>43</v>
      </c>
      <c r="B51" s="8"/>
      <c r="C51" s="8" t="s">
        <v>287</v>
      </c>
      <c r="D51" s="8" t="s">
        <v>290</v>
      </c>
      <c r="E51" s="8"/>
      <c r="F51" s="8"/>
      <c r="G51" s="2"/>
      <c r="H51" s="2"/>
      <c r="I51" s="2"/>
      <c r="J51" s="2">
        <v>4</v>
      </c>
      <c r="K51" s="2"/>
      <c r="L51" s="2"/>
      <c r="M51" s="2"/>
      <c r="N51" s="2"/>
      <c r="O51" s="2"/>
      <c r="P51" s="2"/>
      <c r="Q51" s="2"/>
      <c r="R51" s="2"/>
      <c r="S51" s="2"/>
      <c r="T51" s="57">
        <f t="shared" si="1"/>
        <v>50.5</v>
      </c>
      <c r="U51" s="61">
        <f t="shared" si="7"/>
        <v>0</v>
      </c>
      <c r="V51" s="61">
        <f t="shared" si="7"/>
        <v>0</v>
      </c>
      <c r="W51" s="61">
        <f t="shared" si="7"/>
        <v>0</v>
      </c>
      <c r="X51" s="61">
        <f t="shared" si="7"/>
        <v>0</v>
      </c>
      <c r="Y51" s="61">
        <f t="shared" si="7"/>
        <v>0</v>
      </c>
      <c r="Z51" s="61">
        <f t="shared" si="7"/>
        <v>50.5</v>
      </c>
      <c r="AA51" s="61">
        <f t="shared" si="7"/>
        <v>0</v>
      </c>
      <c r="AB51" s="61">
        <f t="shared" si="7"/>
        <v>0</v>
      </c>
      <c r="AC51" s="61">
        <f t="shared" si="7"/>
        <v>0</v>
      </c>
      <c r="AD51" s="61">
        <f t="shared" si="7"/>
        <v>0</v>
      </c>
      <c r="AE51" s="61">
        <f t="shared" si="7"/>
        <v>0</v>
      </c>
      <c r="AF51" s="61">
        <f t="shared" si="7"/>
        <v>0</v>
      </c>
      <c r="AG51" s="61">
        <f t="shared" si="7"/>
        <v>0</v>
      </c>
      <c r="AH51" s="61">
        <f t="shared" si="7"/>
        <v>0</v>
      </c>
      <c r="AI51" s="61">
        <f t="shared" si="7"/>
        <v>0</v>
      </c>
      <c r="AJ51" s="62">
        <f>SUM(U51:AI51)</f>
        <v>50.5</v>
      </c>
      <c r="AK51" s="63"/>
      <c r="AL51" s="63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</sheetData>
  <sheetProtection/>
  <mergeCells count="7">
    <mergeCell ref="T6:T8"/>
    <mergeCell ref="A2:H2"/>
    <mergeCell ref="A4:H4"/>
    <mergeCell ref="A6:A8"/>
    <mergeCell ref="B6:B8"/>
    <mergeCell ref="C6:C8"/>
    <mergeCell ref="L3:M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2"/>
  <sheetViews>
    <sheetView zoomScale="65" zoomScaleNormal="65" zoomScalePageLayoutView="0" workbookViewId="0" topLeftCell="C1">
      <selection activeCell="C11" sqref="C11"/>
    </sheetView>
  </sheetViews>
  <sheetFormatPr defaultColWidth="9.140625" defaultRowHeight="12.75"/>
  <cols>
    <col min="1" max="1" width="9.140625" style="65" customWidth="1"/>
    <col min="2" max="2" width="14.57421875" style="65" customWidth="1"/>
    <col min="3" max="3" width="31.00390625" style="65" bestFit="1" customWidth="1"/>
    <col min="4" max="4" width="22.00390625" style="65" customWidth="1"/>
    <col min="5" max="5" width="13.421875" style="65" customWidth="1"/>
    <col min="6" max="6" width="14.00390625" style="65" customWidth="1"/>
    <col min="7" max="7" width="13.57421875" style="65" customWidth="1"/>
    <col min="8" max="8" width="14.140625" style="65" customWidth="1"/>
    <col min="9" max="9" width="11.8515625" style="65" customWidth="1"/>
    <col min="10" max="10" width="12.7109375" style="65" customWidth="1"/>
    <col min="11" max="12" width="14.00390625" style="65" customWidth="1"/>
    <col min="13" max="15" width="14.421875" style="65" customWidth="1"/>
    <col min="16" max="19" width="12.7109375" style="65" customWidth="1"/>
    <col min="20" max="20" width="12.28125" style="74" bestFit="1" customWidth="1"/>
    <col min="21" max="22" width="11.28125" style="75" customWidth="1"/>
    <col min="23" max="35" width="9.140625" style="75" customWidth="1"/>
    <col min="36" max="36" width="8.8515625" style="75" customWidth="1"/>
    <col min="37" max="38" width="9.140625" style="85" customWidth="1"/>
    <col min="39" max="16384" width="9.140625" style="65" customWidth="1"/>
  </cols>
  <sheetData>
    <row r="1" spans="21:38" s="74" customFormat="1" ht="15"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6"/>
    </row>
    <row r="2" spans="1:38" s="74" customFormat="1" ht="15">
      <c r="A2" s="100" t="s">
        <v>6</v>
      </c>
      <c r="B2" s="100"/>
      <c r="C2" s="100"/>
      <c r="D2" s="100"/>
      <c r="E2" s="100"/>
      <c r="F2" s="100"/>
      <c r="G2" s="100"/>
      <c r="H2" s="100"/>
      <c r="I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  <c r="AL2" s="76"/>
    </row>
    <row r="3" spans="12:38" s="74" customFormat="1" ht="15">
      <c r="L3" s="100" t="s">
        <v>8</v>
      </c>
      <c r="M3" s="106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  <c r="AL3" s="76"/>
    </row>
    <row r="4" spans="1:38" s="74" customFormat="1" ht="18" customHeight="1">
      <c r="A4" s="101" t="s">
        <v>13</v>
      </c>
      <c r="B4" s="101"/>
      <c r="C4" s="101"/>
      <c r="D4" s="101"/>
      <c r="E4" s="101"/>
      <c r="F4" s="101"/>
      <c r="G4" s="101"/>
      <c r="H4" s="101"/>
      <c r="I4" s="78"/>
      <c r="L4" s="74">
        <f>SUM(E7:R7)/8</f>
        <v>9.5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6"/>
    </row>
    <row r="5" spans="1:38" s="74" customFormat="1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</row>
    <row r="6" spans="1:38" s="82" customFormat="1" ht="15" customHeight="1">
      <c r="A6" s="102" t="s">
        <v>0</v>
      </c>
      <c r="B6" s="97" t="s">
        <v>1</v>
      </c>
      <c r="C6" s="97" t="s">
        <v>7</v>
      </c>
      <c r="D6" s="79" t="s">
        <v>2</v>
      </c>
      <c r="E6" s="79" t="s">
        <v>123</v>
      </c>
      <c r="F6" s="79" t="s">
        <v>78</v>
      </c>
      <c r="G6" s="79" t="s">
        <v>124</v>
      </c>
      <c r="H6" s="79" t="s">
        <v>80</v>
      </c>
      <c r="I6" s="79" t="s">
        <v>79</v>
      </c>
      <c r="J6" s="79" t="s">
        <v>125</v>
      </c>
      <c r="K6" s="79" t="s">
        <v>35</v>
      </c>
      <c r="L6" s="79" t="s">
        <v>470</v>
      </c>
      <c r="M6" s="79" t="s">
        <v>34</v>
      </c>
      <c r="N6" s="79" t="s">
        <v>82</v>
      </c>
      <c r="O6" s="79" t="s">
        <v>16</v>
      </c>
      <c r="P6" s="79" t="s">
        <v>23</v>
      </c>
      <c r="Q6" s="79" t="s">
        <v>126</v>
      </c>
      <c r="R6" s="79" t="s">
        <v>127</v>
      </c>
      <c r="S6" s="79" t="s">
        <v>128</v>
      </c>
      <c r="T6" s="97" t="s">
        <v>3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1"/>
    </row>
    <row r="7" spans="1:38" s="82" customFormat="1" ht="14.25" customHeight="1">
      <c r="A7" s="103"/>
      <c r="B7" s="98"/>
      <c r="C7" s="98"/>
      <c r="D7" s="83" t="s">
        <v>4</v>
      </c>
      <c r="E7" s="84">
        <f>COUNTIF(E9:E59,"&gt;0")</f>
        <v>10</v>
      </c>
      <c r="F7" s="84">
        <f>COUNTIF(F9:F59,"&gt;0")</f>
        <v>6</v>
      </c>
      <c r="G7" s="84">
        <f aca="true" t="shared" si="0" ref="G7:S7">COUNTIF(G9:G59,"&gt;0")</f>
        <v>0</v>
      </c>
      <c r="H7" s="84">
        <f t="shared" si="0"/>
        <v>10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8</v>
      </c>
      <c r="M7" s="84">
        <f t="shared" si="0"/>
        <v>4</v>
      </c>
      <c r="N7" s="84">
        <f t="shared" si="0"/>
        <v>0</v>
      </c>
      <c r="O7" s="84">
        <f t="shared" si="0"/>
        <v>8</v>
      </c>
      <c r="P7" s="84">
        <f t="shared" si="0"/>
        <v>0</v>
      </c>
      <c r="Q7" s="84">
        <f t="shared" si="0"/>
        <v>15</v>
      </c>
      <c r="R7" s="84">
        <f t="shared" si="0"/>
        <v>15</v>
      </c>
      <c r="S7" s="84">
        <f t="shared" si="0"/>
        <v>4</v>
      </c>
      <c r="T7" s="98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81"/>
    </row>
    <row r="8" spans="1:38" s="82" customFormat="1" ht="14.25" customHeight="1">
      <c r="A8" s="104"/>
      <c r="B8" s="105"/>
      <c r="C8" s="105"/>
      <c r="D8" s="83" t="s">
        <v>5</v>
      </c>
      <c r="E8" s="83">
        <v>1</v>
      </c>
      <c r="F8" s="83">
        <v>1</v>
      </c>
      <c r="G8" s="84">
        <v>0.5</v>
      </c>
      <c r="H8" s="84">
        <v>1</v>
      </c>
      <c r="I8" s="84">
        <v>0.7</v>
      </c>
      <c r="J8" s="84">
        <v>0.5</v>
      </c>
      <c r="K8" s="84">
        <v>0.7</v>
      </c>
      <c r="L8" s="84">
        <v>1</v>
      </c>
      <c r="M8" s="84">
        <v>1</v>
      </c>
      <c r="N8" s="84">
        <v>1</v>
      </c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9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  <c r="AL8" s="81"/>
    </row>
    <row r="9" spans="1:49" ht="33" customHeight="1">
      <c r="A9" s="58">
        <v>1</v>
      </c>
      <c r="B9" s="1" t="s">
        <v>28</v>
      </c>
      <c r="C9" s="1" t="s">
        <v>38</v>
      </c>
      <c r="D9" s="18" t="s">
        <v>39</v>
      </c>
      <c r="E9" s="4">
        <v>4</v>
      </c>
      <c r="F9" s="4"/>
      <c r="G9" s="2"/>
      <c r="H9" s="2">
        <v>6</v>
      </c>
      <c r="I9" s="2"/>
      <c r="J9" s="2"/>
      <c r="K9" s="2"/>
      <c r="L9" s="2">
        <v>2</v>
      </c>
      <c r="M9" s="2">
        <v>1</v>
      </c>
      <c r="N9" s="2"/>
      <c r="O9" s="2">
        <v>5</v>
      </c>
      <c r="P9" s="2"/>
      <c r="Q9" s="2">
        <v>7</v>
      </c>
      <c r="R9" s="2">
        <v>3</v>
      </c>
      <c r="S9" s="2"/>
      <c r="T9" s="57">
        <f>AJ9</f>
        <v>3764.9919469776864</v>
      </c>
      <c r="U9" s="61">
        <f aca="true" t="shared" si="1" ref="U9:AI26">IF(OR(E9="",E9="-"),0,E$8*(101+1000*LOG10(E$7/E9)))</f>
        <v>498.9400086720376</v>
      </c>
      <c r="V9" s="61">
        <f t="shared" si="1"/>
        <v>0</v>
      </c>
      <c r="W9" s="61">
        <f t="shared" si="1"/>
        <v>0</v>
      </c>
      <c r="X9" s="61">
        <f t="shared" si="1"/>
        <v>322.8487496163564</v>
      </c>
      <c r="Y9" s="61">
        <f t="shared" si="1"/>
        <v>0</v>
      </c>
      <c r="Z9" s="61">
        <f t="shared" si="1"/>
        <v>0</v>
      </c>
      <c r="AA9" s="61">
        <f t="shared" si="1"/>
        <v>0</v>
      </c>
      <c r="AB9" s="61">
        <f t="shared" si="1"/>
        <v>703.0599913279624</v>
      </c>
      <c r="AC9" s="61">
        <f t="shared" si="1"/>
        <v>703.0599913279624</v>
      </c>
      <c r="AD9" s="61">
        <f t="shared" si="1"/>
        <v>0</v>
      </c>
      <c r="AE9" s="61">
        <f t="shared" si="1"/>
        <v>305.1199826559248</v>
      </c>
      <c r="AF9" s="61">
        <f t="shared" si="1"/>
        <v>0</v>
      </c>
      <c r="AG9" s="61">
        <f t="shared" si="1"/>
        <v>431.9932190414244</v>
      </c>
      <c r="AH9" s="61">
        <f t="shared" si="1"/>
        <v>799.9700043360189</v>
      </c>
      <c r="AI9" s="61">
        <f t="shared" si="1"/>
        <v>0</v>
      </c>
      <c r="AJ9" s="62">
        <f>SUM(U9:AI9)</f>
        <v>3764.9919469776864</v>
      </c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33" customHeight="1">
      <c r="A10" s="58">
        <v>2</v>
      </c>
      <c r="B10" s="1" t="s">
        <v>83</v>
      </c>
      <c r="C10" s="1" t="s">
        <v>119</v>
      </c>
      <c r="D10" s="1" t="s">
        <v>36</v>
      </c>
      <c r="E10" s="3">
        <v>2</v>
      </c>
      <c r="F10" s="3"/>
      <c r="G10" s="2"/>
      <c r="H10" s="2">
        <v>10</v>
      </c>
      <c r="I10" s="2"/>
      <c r="J10" s="2"/>
      <c r="K10" s="2"/>
      <c r="L10" s="2">
        <v>1</v>
      </c>
      <c r="M10" s="2"/>
      <c r="N10" s="2"/>
      <c r="O10" s="2">
        <v>2</v>
      </c>
      <c r="P10" s="2"/>
      <c r="Q10" s="2">
        <v>8</v>
      </c>
      <c r="R10" s="2">
        <v>5</v>
      </c>
      <c r="S10" s="2"/>
      <c r="T10" s="57">
        <f>AJ10</f>
        <v>3560.242509439325</v>
      </c>
      <c r="U10" s="61">
        <f t="shared" si="1"/>
        <v>799.9700043360189</v>
      </c>
      <c r="V10" s="61">
        <f t="shared" si="1"/>
        <v>0</v>
      </c>
      <c r="W10" s="61">
        <f t="shared" si="1"/>
        <v>0</v>
      </c>
      <c r="X10" s="61">
        <f t="shared" si="1"/>
        <v>101</v>
      </c>
      <c r="Y10" s="61">
        <f t="shared" si="1"/>
        <v>0</v>
      </c>
      <c r="Z10" s="61">
        <f t="shared" si="1"/>
        <v>0</v>
      </c>
      <c r="AA10" s="61">
        <f t="shared" si="1"/>
        <v>0</v>
      </c>
      <c r="AB10" s="61">
        <f t="shared" si="1"/>
        <v>1004.0899869919435</v>
      </c>
      <c r="AC10" s="61">
        <f t="shared" si="1"/>
        <v>0</v>
      </c>
      <c r="AD10" s="61">
        <f t="shared" si="1"/>
        <v>0</v>
      </c>
      <c r="AE10" s="61">
        <f t="shared" si="1"/>
        <v>703.0599913279624</v>
      </c>
      <c r="AF10" s="61">
        <f t="shared" si="1"/>
        <v>0</v>
      </c>
      <c r="AG10" s="61">
        <f t="shared" si="1"/>
        <v>374.00127206373764</v>
      </c>
      <c r="AH10" s="61">
        <f t="shared" si="1"/>
        <v>578.1212547196624</v>
      </c>
      <c r="AI10" s="61">
        <f t="shared" si="1"/>
        <v>0</v>
      </c>
      <c r="AJ10" s="62">
        <f aca="true" t="shared" si="2" ref="AJ10:AJ48">SUM(U10:AI10)</f>
        <v>3560.242509439325</v>
      </c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33" customHeight="1">
      <c r="A11" s="58">
        <v>3</v>
      </c>
      <c r="B11" s="1" t="s">
        <v>152</v>
      </c>
      <c r="C11" s="1" t="s">
        <v>75</v>
      </c>
      <c r="D11" s="1" t="s">
        <v>247</v>
      </c>
      <c r="E11" s="9">
        <v>3</v>
      </c>
      <c r="F11" s="4"/>
      <c r="G11" s="2"/>
      <c r="H11" s="2"/>
      <c r="I11" s="2"/>
      <c r="J11" s="2"/>
      <c r="K11" s="2"/>
      <c r="L11" s="2">
        <v>5</v>
      </c>
      <c r="M11" s="2"/>
      <c r="N11" s="2"/>
      <c r="O11" s="2">
        <v>4</v>
      </c>
      <c r="P11" s="2"/>
      <c r="Q11" s="2">
        <v>5</v>
      </c>
      <c r="R11" s="2">
        <v>4</v>
      </c>
      <c r="S11" s="2">
        <v>1</v>
      </c>
      <c r="T11" s="57">
        <f>AJ11</f>
        <v>3287.2412373755874</v>
      </c>
      <c r="U11" s="61">
        <f t="shared" si="1"/>
        <v>623.8787452803376</v>
      </c>
      <c r="V11" s="61">
        <f t="shared" si="1"/>
        <v>0</v>
      </c>
      <c r="W11" s="61">
        <f t="shared" si="1"/>
        <v>0</v>
      </c>
      <c r="X11" s="61">
        <f t="shared" si="1"/>
        <v>0</v>
      </c>
      <c r="Y11" s="61">
        <f t="shared" si="1"/>
        <v>0</v>
      </c>
      <c r="Z11" s="61">
        <f t="shared" si="1"/>
        <v>0</v>
      </c>
      <c r="AA11" s="61">
        <f t="shared" si="1"/>
        <v>0</v>
      </c>
      <c r="AB11" s="61">
        <f t="shared" si="1"/>
        <v>305.1199826559248</v>
      </c>
      <c r="AC11" s="61">
        <f t="shared" si="1"/>
        <v>0</v>
      </c>
      <c r="AD11" s="61">
        <f t="shared" si="1"/>
        <v>0</v>
      </c>
      <c r="AE11" s="61">
        <f t="shared" si="1"/>
        <v>402.0299956639812</v>
      </c>
      <c r="AF11" s="61">
        <f t="shared" si="1"/>
        <v>0</v>
      </c>
      <c r="AG11" s="61">
        <f t="shared" si="1"/>
        <v>578.1212547196624</v>
      </c>
      <c r="AH11" s="61">
        <f t="shared" si="1"/>
        <v>675.0312677277188</v>
      </c>
      <c r="AI11" s="61">
        <f t="shared" si="1"/>
        <v>703.0599913279624</v>
      </c>
      <c r="AJ11" s="62">
        <f t="shared" si="2"/>
        <v>3287.2412373755874</v>
      </c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ht="33" customHeight="1">
      <c r="A12" s="58">
        <v>4</v>
      </c>
      <c r="B12" s="1" t="s">
        <v>37</v>
      </c>
      <c r="C12" s="1" t="s">
        <v>20</v>
      </c>
      <c r="D12" s="1" t="s">
        <v>21</v>
      </c>
      <c r="E12" s="3">
        <v>6</v>
      </c>
      <c r="F12" s="3"/>
      <c r="G12" s="2"/>
      <c r="H12" s="2">
        <v>7</v>
      </c>
      <c r="I12" s="2"/>
      <c r="J12" s="2"/>
      <c r="K12" s="2"/>
      <c r="L12" s="2"/>
      <c r="M12" s="2"/>
      <c r="N12" s="2"/>
      <c r="O12" s="2">
        <v>1</v>
      </c>
      <c r="P12" s="2"/>
      <c r="Q12" s="2">
        <v>2</v>
      </c>
      <c r="R12" s="2">
        <v>6</v>
      </c>
      <c r="S12" s="2"/>
      <c r="T12" s="57">
        <f>AJ12</f>
        <v>3057.8419686577804</v>
      </c>
      <c r="U12" s="61">
        <f t="shared" si="1"/>
        <v>322.8487496163564</v>
      </c>
      <c r="V12" s="61">
        <f t="shared" si="1"/>
        <v>0</v>
      </c>
      <c r="W12" s="61">
        <f t="shared" si="1"/>
        <v>0</v>
      </c>
      <c r="X12" s="61">
        <f t="shared" si="1"/>
        <v>255.9019599857432</v>
      </c>
      <c r="Y12" s="61">
        <f t="shared" si="1"/>
        <v>0</v>
      </c>
      <c r="Z12" s="61">
        <f t="shared" si="1"/>
        <v>0</v>
      </c>
      <c r="AA12" s="61">
        <f t="shared" si="1"/>
        <v>0</v>
      </c>
      <c r="AB12" s="61">
        <f t="shared" si="1"/>
        <v>0</v>
      </c>
      <c r="AC12" s="61">
        <f t="shared" si="1"/>
        <v>0</v>
      </c>
      <c r="AD12" s="61">
        <f t="shared" si="1"/>
        <v>0</v>
      </c>
      <c r="AE12" s="61">
        <f t="shared" si="1"/>
        <v>1004.0899869919435</v>
      </c>
      <c r="AF12" s="61">
        <f t="shared" si="1"/>
        <v>0</v>
      </c>
      <c r="AG12" s="61">
        <f t="shared" si="1"/>
        <v>976.0612633917001</v>
      </c>
      <c r="AH12" s="61">
        <f t="shared" si="1"/>
        <v>498.9400086720376</v>
      </c>
      <c r="AI12" s="61">
        <f t="shared" si="1"/>
        <v>0</v>
      </c>
      <c r="AJ12" s="62">
        <f t="shared" si="2"/>
        <v>3057.8419686577804</v>
      </c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ht="33" customHeight="1">
      <c r="A13" s="58">
        <v>5</v>
      </c>
      <c r="B13" s="1"/>
      <c r="C13" s="1" t="s">
        <v>111</v>
      </c>
      <c r="D13" s="1" t="s">
        <v>112</v>
      </c>
      <c r="E13" s="1">
        <v>5</v>
      </c>
      <c r="F13" s="8"/>
      <c r="G13" s="2"/>
      <c r="H13" s="2">
        <v>1</v>
      </c>
      <c r="I13" s="2"/>
      <c r="J13" s="2"/>
      <c r="K13" s="2"/>
      <c r="L13" s="2">
        <v>3</v>
      </c>
      <c r="M13" s="2">
        <v>2</v>
      </c>
      <c r="N13" s="2"/>
      <c r="O13" s="2"/>
      <c r="P13" s="2"/>
      <c r="Q13" s="2">
        <v>9</v>
      </c>
      <c r="R13" s="2"/>
      <c r="S13" s="2"/>
      <c r="T13" s="57">
        <f>AJ13</f>
        <v>2754.8774732166003</v>
      </c>
      <c r="U13" s="61">
        <f t="shared" si="1"/>
        <v>402.0299956639812</v>
      </c>
      <c r="V13" s="61">
        <f t="shared" si="1"/>
        <v>0</v>
      </c>
      <c r="W13" s="61">
        <f t="shared" si="1"/>
        <v>0</v>
      </c>
      <c r="X13" s="61">
        <f t="shared" si="1"/>
        <v>1101</v>
      </c>
      <c r="Y13" s="61">
        <f t="shared" si="1"/>
        <v>0</v>
      </c>
      <c r="Z13" s="61">
        <f t="shared" si="1"/>
        <v>0</v>
      </c>
      <c r="AA13" s="61">
        <f t="shared" si="1"/>
        <v>0</v>
      </c>
      <c r="AB13" s="61">
        <f t="shared" si="1"/>
        <v>526.9687322722812</v>
      </c>
      <c r="AC13" s="61">
        <f t="shared" si="1"/>
        <v>402.0299956639812</v>
      </c>
      <c r="AD13" s="61">
        <f t="shared" si="1"/>
        <v>0</v>
      </c>
      <c r="AE13" s="61">
        <f t="shared" si="1"/>
        <v>0</v>
      </c>
      <c r="AF13" s="61">
        <f t="shared" si="1"/>
        <v>0</v>
      </c>
      <c r="AG13" s="61">
        <f t="shared" si="1"/>
        <v>322.8487496163564</v>
      </c>
      <c r="AH13" s="61">
        <f t="shared" si="1"/>
        <v>0</v>
      </c>
      <c r="AI13" s="61">
        <f t="shared" si="1"/>
        <v>0</v>
      </c>
      <c r="AJ13" s="62">
        <f t="shared" si="2"/>
        <v>2754.8774732166003</v>
      </c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33" customHeight="1">
      <c r="A14" s="58">
        <v>6</v>
      </c>
      <c r="B14" s="3">
        <v>13</v>
      </c>
      <c r="C14" s="3" t="s">
        <v>425</v>
      </c>
      <c r="D14" s="3" t="s">
        <v>426</v>
      </c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/>
      <c r="T14" s="57">
        <f>AJ14</f>
        <v>2554.1825181113627</v>
      </c>
      <c r="U14" s="61">
        <f t="shared" si="1"/>
        <v>0</v>
      </c>
      <c r="V14" s="61">
        <f t="shared" si="1"/>
        <v>0</v>
      </c>
      <c r="W14" s="61">
        <f t="shared" si="1"/>
        <v>0</v>
      </c>
      <c r="X14" s="61">
        <f t="shared" si="1"/>
        <v>0</v>
      </c>
      <c r="Y14" s="61">
        <f t="shared" si="1"/>
        <v>0</v>
      </c>
      <c r="Z14" s="61">
        <f t="shared" si="1"/>
        <v>0</v>
      </c>
      <c r="AA14" s="61">
        <f t="shared" si="1"/>
        <v>0</v>
      </c>
      <c r="AB14" s="61">
        <f t="shared" si="1"/>
        <v>0</v>
      </c>
      <c r="AC14" s="61">
        <f t="shared" si="1"/>
        <v>0</v>
      </c>
      <c r="AD14" s="61">
        <f t="shared" si="1"/>
        <v>0</v>
      </c>
      <c r="AE14" s="61">
        <f t="shared" si="1"/>
        <v>0</v>
      </c>
      <c r="AF14" s="61">
        <f t="shared" si="1"/>
        <v>0</v>
      </c>
      <c r="AG14" s="61">
        <f t="shared" si="1"/>
        <v>1277.0912590556813</v>
      </c>
      <c r="AH14" s="61">
        <f t="shared" si="1"/>
        <v>1277.0912590556813</v>
      </c>
      <c r="AI14" s="61">
        <f t="shared" si="1"/>
        <v>0</v>
      </c>
      <c r="AJ14" s="62">
        <f t="shared" si="2"/>
        <v>2554.1825181113627</v>
      </c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ht="33" customHeight="1">
      <c r="A15" s="58">
        <v>7</v>
      </c>
      <c r="B15" s="59"/>
      <c r="C15" s="1" t="s">
        <v>269</v>
      </c>
      <c r="D15" s="1" t="s">
        <v>246</v>
      </c>
      <c r="E15" s="1"/>
      <c r="F15" s="4"/>
      <c r="G15" s="2"/>
      <c r="H15" s="2">
        <v>2</v>
      </c>
      <c r="I15" s="2"/>
      <c r="J15" s="2"/>
      <c r="K15" s="2"/>
      <c r="L15" s="2">
        <v>4</v>
      </c>
      <c r="M15" s="2"/>
      <c r="N15" s="2"/>
      <c r="O15" s="2"/>
      <c r="P15" s="2"/>
      <c r="Q15" s="2">
        <v>3</v>
      </c>
      <c r="R15" s="2"/>
      <c r="S15" s="2"/>
      <c r="T15" s="57">
        <f>AJ15</f>
        <v>2001.970004336019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799.9700043360189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402.0299956639812</v>
      </c>
      <c r="AC15" s="61">
        <f t="shared" si="1"/>
        <v>0</v>
      </c>
      <c r="AD15" s="61">
        <f t="shared" si="1"/>
        <v>0</v>
      </c>
      <c r="AE15" s="61">
        <f t="shared" si="1"/>
        <v>0</v>
      </c>
      <c r="AF15" s="61">
        <f t="shared" si="1"/>
        <v>0</v>
      </c>
      <c r="AG15" s="61">
        <f t="shared" si="1"/>
        <v>799.9700043360189</v>
      </c>
      <c r="AH15" s="61">
        <f t="shared" si="1"/>
        <v>0</v>
      </c>
      <c r="AI15" s="61">
        <f t="shared" si="1"/>
        <v>0</v>
      </c>
      <c r="AJ15" s="62">
        <f t="shared" si="2"/>
        <v>2001.970004336019</v>
      </c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  <row r="16" spans="1:49" ht="33" customHeight="1">
      <c r="A16" s="58">
        <v>8</v>
      </c>
      <c r="B16" s="1"/>
      <c r="C16" s="1" t="s">
        <v>150</v>
      </c>
      <c r="D16" s="18" t="s">
        <v>154</v>
      </c>
      <c r="E16" s="3">
        <v>1</v>
      </c>
      <c r="F16" s="3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7">
        <f>AJ16</f>
        <v>1980.1512503836436</v>
      </c>
      <c r="U16" s="61">
        <f t="shared" si="1"/>
        <v>1101</v>
      </c>
      <c r="V16" s="61">
        <f t="shared" si="1"/>
        <v>879.1512503836436</v>
      </c>
      <c r="W16" s="61">
        <f t="shared" si="1"/>
        <v>0</v>
      </c>
      <c r="X16" s="61">
        <f t="shared" si="1"/>
        <v>0</v>
      </c>
      <c r="Y16" s="61">
        <f t="shared" si="1"/>
        <v>0</v>
      </c>
      <c r="Z16" s="61">
        <f t="shared" si="1"/>
        <v>0</v>
      </c>
      <c r="AA16" s="61">
        <f t="shared" si="1"/>
        <v>0</v>
      </c>
      <c r="AB16" s="61">
        <f t="shared" si="1"/>
        <v>0</v>
      </c>
      <c r="AC16" s="61">
        <f t="shared" si="1"/>
        <v>0</v>
      </c>
      <c r="AD16" s="61">
        <f t="shared" si="1"/>
        <v>0</v>
      </c>
      <c r="AE16" s="61">
        <f t="shared" si="1"/>
        <v>0</v>
      </c>
      <c r="AF16" s="61">
        <f t="shared" si="1"/>
        <v>0</v>
      </c>
      <c r="AG16" s="61">
        <f t="shared" si="1"/>
        <v>0</v>
      </c>
      <c r="AH16" s="61">
        <f t="shared" si="1"/>
        <v>0</v>
      </c>
      <c r="AI16" s="61">
        <f t="shared" si="1"/>
        <v>0</v>
      </c>
      <c r="AJ16" s="62">
        <f t="shared" si="2"/>
        <v>1980.1512503836436</v>
      </c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49" ht="33" customHeight="1">
      <c r="A17" s="58">
        <v>9</v>
      </c>
      <c r="B17" s="1" t="s">
        <v>152</v>
      </c>
      <c r="C17" s="1" t="s">
        <v>270</v>
      </c>
      <c r="D17" s="1" t="s">
        <v>247</v>
      </c>
      <c r="E17" s="1"/>
      <c r="F17" s="4"/>
      <c r="G17" s="2"/>
      <c r="H17" s="2">
        <v>3</v>
      </c>
      <c r="I17" s="2"/>
      <c r="J17" s="2"/>
      <c r="K17" s="2"/>
      <c r="L17" s="2"/>
      <c r="M17" s="2"/>
      <c r="N17" s="2"/>
      <c r="O17" s="2"/>
      <c r="P17" s="2"/>
      <c r="Q17" s="2">
        <v>15</v>
      </c>
      <c r="R17" s="2">
        <v>8</v>
      </c>
      <c r="S17" s="2"/>
      <c r="T17" s="57">
        <f>AJ17</f>
        <v>1098.8800173440752</v>
      </c>
      <c r="U17" s="61">
        <f t="shared" si="1"/>
        <v>0</v>
      </c>
      <c r="V17" s="61">
        <f t="shared" si="1"/>
        <v>0</v>
      </c>
      <c r="W17" s="61">
        <f t="shared" si="1"/>
        <v>0</v>
      </c>
      <c r="X17" s="61">
        <f t="shared" si="1"/>
        <v>623.8787452803376</v>
      </c>
      <c r="Y17" s="61">
        <f t="shared" si="1"/>
        <v>0</v>
      </c>
      <c r="Z17" s="61">
        <f t="shared" si="1"/>
        <v>0</v>
      </c>
      <c r="AA17" s="61">
        <f t="shared" si="1"/>
        <v>0</v>
      </c>
      <c r="AB17" s="61">
        <f t="shared" si="1"/>
        <v>0</v>
      </c>
      <c r="AC17" s="61">
        <f t="shared" si="1"/>
        <v>0</v>
      </c>
      <c r="AD17" s="61">
        <f t="shared" si="1"/>
        <v>0</v>
      </c>
      <c r="AE17" s="61">
        <f t="shared" si="1"/>
        <v>0</v>
      </c>
      <c r="AF17" s="61">
        <f t="shared" si="1"/>
        <v>0</v>
      </c>
      <c r="AG17" s="61">
        <f t="shared" si="1"/>
        <v>101</v>
      </c>
      <c r="AH17" s="61">
        <f t="shared" si="1"/>
        <v>374.00127206373764</v>
      </c>
      <c r="AI17" s="61">
        <f t="shared" si="1"/>
        <v>0</v>
      </c>
      <c r="AJ17" s="62">
        <f t="shared" si="2"/>
        <v>1098.8800173440752</v>
      </c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ht="33" customHeight="1">
      <c r="A18" s="58">
        <v>10</v>
      </c>
      <c r="B18" s="1" t="s">
        <v>153</v>
      </c>
      <c r="C18" s="1" t="s">
        <v>115</v>
      </c>
      <c r="D18" s="18" t="s">
        <v>116</v>
      </c>
      <c r="E18" s="3">
        <v>8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7</v>
      </c>
      <c r="S18" s="2">
        <v>2</v>
      </c>
      <c r="T18" s="57">
        <f>AJ18</f>
        <v>1031.933227713462</v>
      </c>
      <c r="U18" s="61">
        <f t="shared" si="1"/>
        <v>197.9100130080564</v>
      </c>
      <c r="V18" s="61">
        <f t="shared" si="1"/>
        <v>0</v>
      </c>
      <c r="W18" s="61">
        <f t="shared" si="1"/>
        <v>0</v>
      </c>
      <c r="X18" s="61">
        <f t="shared" si="1"/>
        <v>0</v>
      </c>
      <c r="Y18" s="61">
        <f t="shared" si="1"/>
        <v>0</v>
      </c>
      <c r="Z18" s="61">
        <f t="shared" si="1"/>
        <v>0</v>
      </c>
      <c r="AA18" s="61">
        <f t="shared" si="1"/>
        <v>0</v>
      </c>
      <c r="AB18" s="61">
        <f t="shared" si="1"/>
        <v>0</v>
      </c>
      <c r="AC18" s="61">
        <f t="shared" si="1"/>
        <v>0</v>
      </c>
      <c r="AD18" s="61">
        <f t="shared" si="1"/>
        <v>0</v>
      </c>
      <c r="AE18" s="61">
        <f t="shared" si="1"/>
        <v>0</v>
      </c>
      <c r="AF18" s="61">
        <f t="shared" si="1"/>
        <v>0</v>
      </c>
      <c r="AG18" s="61">
        <f t="shared" si="1"/>
        <v>0</v>
      </c>
      <c r="AH18" s="61">
        <f t="shared" si="1"/>
        <v>431.9932190414244</v>
      </c>
      <c r="AI18" s="61">
        <f t="shared" si="1"/>
        <v>402.0299956639812</v>
      </c>
      <c r="AJ18" s="62">
        <f t="shared" si="2"/>
        <v>1031.933227713462</v>
      </c>
      <c r="AK18" s="63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1:49" ht="33" customHeight="1">
      <c r="A19" s="58">
        <v>11</v>
      </c>
      <c r="B19" s="8"/>
      <c r="C19" s="8" t="s">
        <v>398</v>
      </c>
      <c r="D19" s="8" t="s">
        <v>399</v>
      </c>
      <c r="E19" s="8"/>
      <c r="F19" s="8"/>
      <c r="G19" s="2"/>
      <c r="H19" s="2"/>
      <c r="I19" s="2"/>
      <c r="J19" s="2"/>
      <c r="K19" s="2"/>
      <c r="L19" s="2"/>
      <c r="M19" s="2"/>
      <c r="N19" s="2"/>
      <c r="O19" s="2">
        <v>3</v>
      </c>
      <c r="P19" s="2"/>
      <c r="Q19" s="2">
        <v>6</v>
      </c>
      <c r="R19" s="2"/>
      <c r="S19" s="2"/>
      <c r="T19" s="57">
        <f>AJ19</f>
        <v>1025.9087409443187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  <c r="AA19" s="61">
        <f t="shared" si="1"/>
        <v>0</v>
      </c>
      <c r="AB19" s="61">
        <f t="shared" si="1"/>
        <v>0</v>
      </c>
      <c r="AC19" s="61">
        <f t="shared" si="1"/>
        <v>0</v>
      </c>
      <c r="AD19" s="61">
        <f t="shared" si="1"/>
        <v>0</v>
      </c>
      <c r="AE19" s="61">
        <f t="shared" si="1"/>
        <v>526.9687322722812</v>
      </c>
      <c r="AF19" s="61">
        <f t="shared" si="1"/>
        <v>0</v>
      </c>
      <c r="AG19" s="61">
        <f t="shared" si="1"/>
        <v>498.9400086720376</v>
      </c>
      <c r="AH19" s="61">
        <f t="shared" si="1"/>
        <v>0</v>
      </c>
      <c r="AI19" s="61">
        <f t="shared" si="1"/>
        <v>0</v>
      </c>
      <c r="AJ19" s="62">
        <f t="shared" si="2"/>
        <v>1025.9087409443187</v>
      </c>
      <c r="AK19" s="63"/>
      <c r="AL19" s="6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ht="33" customHeight="1">
      <c r="A20" s="58">
        <v>12</v>
      </c>
      <c r="B20" s="8"/>
      <c r="C20" s="8" t="s">
        <v>472</v>
      </c>
      <c r="D20" s="1" t="s">
        <v>471</v>
      </c>
      <c r="E20" s="9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2</v>
      </c>
      <c r="S20" s="2"/>
      <c r="T20" s="57">
        <f>AJ20</f>
        <v>976.0612633917001</v>
      </c>
      <c r="U20" s="61">
        <f t="shared" si="1"/>
        <v>0</v>
      </c>
      <c r="V20" s="61">
        <f t="shared" si="1"/>
        <v>0</v>
      </c>
      <c r="W20" s="61">
        <f t="shared" si="1"/>
        <v>0</v>
      </c>
      <c r="X20" s="61">
        <f t="shared" si="1"/>
        <v>0</v>
      </c>
      <c r="Y20" s="61">
        <f t="shared" si="1"/>
        <v>0</v>
      </c>
      <c r="Z20" s="61">
        <f t="shared" si="1"/>
        <v>0</v>
      </c>
      <c r="AA20" s="61">
        <f t="shared" si="1"/>
        <v>0</v>
      </c>
      <c r="AB20" s="61">
        <f t="shared" si="1"/>
        <v>0</v>
      </c>
      <c r="AC20" s="61">
        <f t="shared" si="1"/>
        <v>0</v>
      </c>
      <c r="AD20" s="61">
        <f t="shared" si="1"/>
        <v>0</v>
      </c>
      <c r="AE20" s="61">
        <f t="shared" si="1"/>
        <v>0</v>
      </c>
      <c r="AF20" s="61">
        <f t="shared" si="1"/>
        <v>0</v>
      </c>
      <c r="AG20" s="61">
        <f t="shared" si="1"/>
        <v>0</v>
      </c>
      <c r="AH20" s="61">
        <f t="shared" si="1"/>
        <v>976.0612633917001</v>
      </c>
      <c r="AI20" s="61">
        <f t="shared" si="1"/>
        <v>0</v>
      </c>
      <c r="AJ20" s="62">
        <f t="shared" si="2"/>
        <v>976.0612633917001</v>
      </c>
      <c r="AK20" s="63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  <row r="21" spans="1:49" ht="33" customHeight="1">
      <c r="A21" s="58">
        <v>13</v>
      </c>
      <c r="B21" s="3" t="s">
        <v>428</v>
      </c>
      <c r="C21" s="3" t="s">
        <v>427</v>
      </c>
      <c r="D21" s="3" t="s">
        <v>403</v>
      </c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4</v>
      </c>
      <c r="R21" s="2"/>
      <c r="S21" s="2"/>
      <c r="T21" s="57">
        <f>AJ21</f>
        <v>675.0312677277188</v>
      </c>
      <c r="U21" s="61">
        <f t="shared" si="1"/>
        <v>0</v>
      </c>
      <c r="V21" s="61">
        <f t="shared" si="1"/>
        <v>0</v>
      </c>
      <c r="W21" s="61">
        <f t="shared" si="1"/>
        <v>0</v>
      </c>
      <c r="X21" s="61">
        <f t="shared" si="1"/>
        <v>0</v>
      </c>
      <c r="Y21" s="61">
        <f t="shared" si="1"/>
        <v>0</v>
      </c>
      <c r="Z21" s="61">
        <f t="shared" si="1"/>
        <v>0</v>
      </c>
      <c r="AA21" s="61">
        <f t="shared" si="1"/>
        <v>0</v>
      </c>
      <c r="AB21" s="61">
        <f t="shared" si="1"/>
        <v>0</v>
      </c>
      <c r="AC21" s="61">
        <f t="shared" si="1"/>
        <v>0</v>
      </c>
      <c r="AD21" s="61">
        <f t="shared" si="1"/>
        <v>0</v>
      </c>
      <c r="AE21" s="61">
        <f t="shared" si="1"/>
        <v>0</v>
      </c>
      <c r="AF21" s="61">
        <f t="shared" si="1"/>
        <v>0</v>
      </c>
      <c r="AG21" s="61">
        <f t="shared" si="1"/>
        <v>675.0312677277188</v>
      </c>
      <c r="AH21" s="61">
        <f t="shared" si="1"/>
        <v>0</v>
      </c>
      <c r="AI21" s="61">
        <f t="shared" si="1"/>
        <v>0</v>
      </c>
      <c r="AJ21" s="62">
        <f t="shared" si="2"/>
        <v>675.0312677277188</v>
      </c>
      <c r="AK21" s="63"/>
      <c r="AL21" s="63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49" ht="33" customHeight="1">
      <c r="A22" s="58">
        <v>14</v>
      </c>
      <c r="B22" s="1"/>
      <c r="C22" s="1" t="s">
        <v>84</v>
      </c>
      <c r="D22" s="1" t="s">
        <v>27</v>
      </c>
      <c r="E22" s="1">
        <v>7</v>
      </c>
      <c r="F22" s="3"/>
      <c r="G22" s="2"/>
      <c r="H22" s="2">
        <v>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7">
        <f>AJ22</f>
        <v>657.9319556497244</v>
      </c>
      <c r="U22" s="61">
        <f t="shared" si="1"/>
        <v>255.9019599857432</v>
      </c>
      <c r="V22" s="61">
        <f t="shared" si="1"/>
        <v>0</v>
      </c>
      <c r="W22" s="61">
        <f t="shared" si="1"/>
        <v>0</v>
      </c>
      <c r="X22" s="61">
        <f t="shared" si="1"/>
        <v>402.0299956639812</v>
      </c>
      <c r="Y22" s="61">
        <f t="shared" si="1"/>
        <v>0</v>
      </c>
      <c r="Z22" s="61">
        <f t="shared" si="1"/>
        <v>0</v>
      </c>
      <c r="AA22" s="61">
        <f t="shared" si="1"/>
        <v>0</v>
      </c>
      <c r="AB22" s="61">
        <f t="shared" si="1"/>
        <v>0</v>
      </c>
      <c r="AC22" s="61">
        <f t="shared" si="1"/>
        <v>0</v>
      </c>
      <c r="AD22" s="61">
        <f t="shared" si="1"/>
        <v>0</v>
      </c>
      <c r="AE22" s="61">
        <f t="shared" si="1"/>
        <v>0</v>
      </c>
      <c r="AF22" s="61">
        <f t="shared" si="1"/>
        <v>0</v>
      </c>
      <c r="AG22" s="61">
        <f t="shared" si="1"/>
        <v>0</v>
      </c>
      <c r="AH22" s="61">
        <f t="shared" si="1"/>
        <v>0</v>
      </c>
      <c r="AI22" s="61">
        <f t="shared" si="1"/>
        <v>0</v>
      </c>
      <c r="AJ22" s="62">
        <f t="shared" si="2"/>
        <v>657.9319556497244</v>
      </c>
      <c r="AK22" s="63"/>
      <c r="AL22" s="6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</row>
    <row r="23" spans="1:49" ht="33" customHeight="1">
      <c r="A23" s="58">
        <v>15</v>
      </c>
      <c r="B23" s="1" t="s">
        <v>204</v>
      </c>
      <c r="C23" s="1" t="s">
        <v>199</v>
      </c>
      <c r="D23" s="1" t="s">
        <v>209</v>
      </c>
      <c r="E23" s="8"/>
      <c r="F23" s="4">
        <v>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7">
        <f>AJ23</f>
        <v>578.1212547196624</v>
      </c>
      <c r="U23" s="61">
        <f t="shared" si="1"/>
        <v>0</v>
      </c>
      <c r="V23" s="61">
        <f t="shared" si="1"/>
        <v>578.1212547196624</v>
      </c>
      <c r="W23" s="61">
        <f t="shared" si="1"/>
        <v>0</v>
      </c>
      <c r="X23" s="61">
        <f t="shared" si="1"/>
        <v>0</v>
      </c>
      <c r="Y23" s="61">
        <f t="shared" si="1"/>
        <v>0</v>
      </c>
      <c r="Z23" s="61">
        <f t="shared" si="1"/>
        <v>0</v>
      </c>
      <c r="AA23" s="61">
        <f t="shared" si="1"/>
        <v>0</v>
      </c>
      <c r="AB23" s="61">
        <f t="shared" si="1"/>
        <v>0</v>
      </c>
      <c r="AC23" s="61">
        <f t="shared" si="1"/>
        <v>0</v>
      </c>
      <c r="AD23" s="61">
        <f t="shared" si="1"/>
        <v>0</v>
      </c>
      <c r="AE23" s="61">
        <f t="shared" si="1"/>
        <v>0</v>
      </c>
      <c r="AF23" s="61">
        <f t="shared" si="1"/>
        <v>0</v>
      </c>
      <c r="AG23" s="61">
        <f t="shared" si="1"/>
        <v>0</v>
      </c>
      <c r="AH23" s="61">
        <f t="shared" si="1"/>
        <v>0</v>
      </c>
      <c r="AI23" s="61">
        <f t="shared" si="1"/>
        <v>0</v>
      </c>
      <c r="AJ23" s="62">
        <f t="shared" si="2"/>
        <v>578.1212547196624</v>
      </c>
      <c r="AK23" s="63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ht="33" customHeight="1">
      <c r="A24" s="58">
        <v>16</v>
      </c>
      <c r="B24" s="58"/>
      <c r="C24" s="1" t="s">
        <v>248</v>
      </c>
      <c r="D24" s="1" t="s">
        <v>249</v>
      </c>
      <c r="E24" s="58"/>
      <c r="F24" s="58"/>
      <c r="G24" s="2"/>
      <c r="H24" s="3">
        <v>4</v>
      </c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57">
        <f>AJ24</f>
        <v>498.9400086720376</v>
      </c>
      <c r="U24" s="61">
        <f t="shared" si="1"/>
        <v>0</v>
      </c>
      <c r="V24" s="61">
        <f t="shared" si="1"/>
        <v>0</v>
      </c>
      <c r="W24" s="61">
        <f>IF(OR(G24="",G24="-"),0,G$8*(101+1000*LOG10(G$7/G24)))</f>
        <v>0</v>
      </c>
      <c r="X24" s="61">
        <f>IF(OR(H24="",H24="-"),0,H$8*(101+1000*LOG10(H$7/H24)))</f>
        <v>498.9400086720376</v>
      </c>
      <c r="Y24" s="61">
        <f t="shared" si="1"/>
        <v>0</v>
      </c>
      <c r="Z24" s="61">
        <f t="shared" si="1"/>
        <v>0</v>
      </c>
      <c r="AA24" s="61">
        <f t="shared" si="1"/>
        <v>0</v>
      </c>
      <c r="AB24" s="61">
        <f t="shared" si="1"/>
        <v>0</v>
      </c>
      <c r="AC24" s="61">
        <f t="shared" si="1"/>
        <v>0</v>
      </c>
      <c r="AD24" s="61">
        <f t="shared" si="1"/>
        <v>0</v>
      </c>
      <c r="AE24" s="61">
        <f t="shared" si="1"/>
        <v>0</v>
      </c>
      <c r="AF24" s="61">
        <f t="shared" si="1"/>
        <v>0</v>
      </c>
      <c r="AG24" s="61">
        <f t="shared" si="1"/>
        <v>0</v>
      </c>
      <c r="AH24" s="61">
        <f t="shared" si="1"/>
        <v>0</v>
      </c>
      <c r="AI24" s="61">
        <f t="shared" si="1"/>
        <v>0</v>
      </c>
      <c r="AJ24" s="62">
        <f t="shared" si="2"/>
        <v>498.9400086720376</v>
      </c>
      <c r="AK24" s="63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49" ht="33" customHeight="1">
      <c r="A25" s="58">
        <v>17</v>
      </c>
      <c r="B25" s="1" t="s">
        <v>205</v>
      </c>
      <c r="C25" s="1" t="s">
        <v>200</v>
      </c>
      <c r="D25" s="18" t="s">
        <v>210</v>
      </c>
      <c r="E25" s="3"/>
      <c r="F25" s="3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7">
        <f>AJ25</f>
        <v>402.0299956639812</v>
      </c>
      <c r="U25" s="61">
        <f t="shared" si="1"/>
        <v>0</v>
      </c>
      <c r="V25" s="61">
        <f t="shared" si="1"/>
        <v>402.0299956639812</v>
      </c>
      <c r="W25" s="61">
        <f t="shared" si="1"/>
        <v>0</v>
      </c>
      <c r="X25" s="61">
        <f t="shared" si="1"/>
        <v>0</v>
      </c>
      <c r="Y25" s="61">
        <f t="shared" si="1"/>
        <v>0</v>
      </c>
      <c r="Z25" s="61">
        <f t="shared" si="1"/>
        <v>0</v>
      </c>
      <c r="AA25" s="61">
        <f t="shared" si="1"/>
        <v>0</v>
      </c>
      <c r="AB25" s="61">
        <f t="shared" si="1"/>
        <v>0</v>
      </c>
      <c r="AC25" s="61">
        <f t="shared" si="1"/>
        <v>0</v>
      </c>
      <c r="AD25" s="61">
        <f t="shared" si="1"/>
        <v>0</v>
      </c>
      <c r="AE25" s="61">
        <f t="shared" si="1"/>
        <v>0</v>
      </c>
      <c r="AF25" s="61">
        <f t="shared" si="1"/>
        <v>0</v>
      </c>
      <c r="AG25" s="61">
        <f t="shared" si="1"/>
        <v>0</v>
      </c>
      <c r="AH25" s="61">
        <f t="shared" si="1"/>
        <v>0</v>
      </c>
      <c r="AI25" s="61">
        <f t="shared" si="1"/>
        <v>0</v>
      </c>
      <c r="AJ25" s="62">
        <f t="shared" si="2"/>
        <v>402.0299956639812</v>
      </c>
      <c r="AK25" s="63"/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</row>
    <row r="26" spans="1:49" ht="33" customHeight="1">
      <c r="A26" s="58">
        <v>18</v>
      </c>
      <c r="B26" s="4"/>
      <c r="C26" s="56" t="s">
        <v>490</v>
      </c>
      <c r="D26" s="4" t="s">
        <v>491</v>
      </c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14</v>
      </c>
      <c r="S26" s="2">
        <v>3</v>
      </c>
      <c r="T26" s="57">
        <f>AJ26</f>
        <v>356.90195998574313</v>
      </c>
      <c r="U26" s="61">
        <f t="shared" si="1"/>
        <v>0</v>
      </c>
      <c r="V26" s="61">
        <f t="shared" si="1"/>
        <v>0</v>
      </c>
      <c r="W26" s="61">
        <f aca="true" t="shared" si="3" ref="U26:AI43">IF(OR(G26="",G26="-"),0,G$8*(101+1000*LOG10(G$7/G26)))</f>
        <v>0</v>
      </c>
      <c r="X26" s="61">
        <f t="shared" si="3"/>
        <v>0</v>
      </c>
      <c r="Y26" s="61">
        <f t="shared" si="3"/>
        <v>0</v>
      </c>
      <c r="Z26" s="61">
        <f t="shared" si="3"/>
        <v>0</v>
      </c>
      <c r="AA26" s="61">
        <f t="shared" si="3"/>
        <v>0</v>
      </c>
      <c r="AB26" s="61">
        <f t="shared" si="3"/>
        <v>0</v>
      </c>
      <c r="AC26" s="61">
        <f t="shared" si="3"/>
        <v>0</v>
      </c>
      <c r="AD26" s="61">
        <f t="shared" si="3"/>
        <v>0</v>
      </c>
      <c r="AE26" s="61">
        <f t="shared" si="3"/>
        <v>0</v>
      </c>
      <c r="AF26" s="61">
        <f t="shared" si="3"/>
        <v>0</v>
      </c>
      <c r="AG26" s="61">
        <f t="shared" si="3"/>
        <v>0</v>
      </c>
      <c r="AH26" s="61">
        <f t="shared" si="3"/>
        <v>130.9632233774432</v>
      </c>
      <c r="AI26" s="61">
        <f t="shared" si="3"/>
        <v>225.93873660829993</v>
      </c>
      <c r="AJ26" s="62">
        <f t="shared" si="2"/>
        <v>356.90195998574313</v>
      </c>
      <c r="AK26" s="63"/>
      <c r="AL26" s="63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</row>
    <row r="27" spans="1:49" ht="33" customHeight="1">
      <c r="A27" s="58">
        <v>19</v>
      </c>
      <c r="B27" s="8" t="s">
        <v>475</v>
      </c>
      <c r="C27" s="8" t="s">
        <v>473</v>
      </c>
      <c r="D27" s="9" t="s">
        <v>474</v>
      </c>
      <c r="E27" s="9"/>
      <c r="F27" s="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9</v>
      </c>
      <c r="S27" s="2"/>
      <c r="T27" s="57">
        <f>AJ27</f>
        <v>322.8487496163564</v>
      </c>
      <c r="U27" s="61">
        <f t="shared" si="3"/>
        <v>0</v>
      </c>
      <c r="V27" s="61">
        <f t="shared" si="3"/>
        <v>0</v>
      </c>
      <c r="W27" s="61">
        <f t="shared" si="3"/>
        <v>0</v>
      </c>
      <c r="X27" s="61">
        <f t="shared" si="3"/>
        <v>0</v>
      </c>
      <c r="Y27" s="61">
        <f t="shared" si="3"/>
        <v>0</v>
      </c>
      <c r="Z27" s="61">
        <f t="shared" si="3"/>
        <v>0</v>
      </c>
      <c r="AA27" s="61">
        <f t="shared" si="3"/>
        <v>0</v>
      </c>
      <c r="AB27" s="61">
        <f t="shared" si="3"/>
        <v>0</v>
      </c>
      <c r="AC27" s="61">
        <f t="shared" si="3"/>
        <v>0</v>
      </c>
      <c r="AD27" s="61">
        <f t="shared" si="3"/>
        <v>0</v>
      </c>
      <c r="AE27" s="61">
        <f t="shared" si="3"/>
        <v>0</v>
      </c>
      <c r="AF27" s="61">
        <f t="shared" si="3"/>
        <v>0</v>
      </c>
      <c r="AG27" s="61">
        <f t="shared" si="3"/>
        <v>0</v>
      </c>
      <c r="AH27" s="61">
        <f t="shared" si="3"/>
        <v>322.8487496163564</v>
      </c>
      <c r="AI27" s="61">
        <f t="shared" si="3"/>
        <v>0</v>
      </c>
      <c r="AJ27" s="62">
        <f t="shared" si="2"/>
        <v>322.8487496163564</v>
      </c>
      <c r="AK27" s="63"/>
      <c r="AL27" s="63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</row>
    <row r="28" spans="1:49" ht="33" customHeight="1">
      <c r="A28" s="58">
        <v>20</v>
      </c>
      <c r="B28" s="1" t="s">
        <v>206</v>
      </c>
      <c r="C28" s="1" t="s">
        <v>201</v>
      </c>
      <c r="D28" s="1" t="s">
        <v>211</v>
      </c>
      <c r="E28" s="4"/>
      <c r="F28" s="4">
        <v>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57">
        <f>AJ28</f>
        <v>277.09125905568123</v>
      </c>
      <c r="U28" s="61">
        <f t="shared" si="3"/>
        <v>0</v>
      </c>
      <c r="V28" s="61">
        <f t="shared" si="3"/>
        <v>277.09125905568123</v>
      </c>
      <c r="W28" s="61">
        <f t="shared" si="3"/>
        <v>0</v>
      </c>
      <c r="X28" s="61">
        <f t="shared" si="3"/>
        <v>0</v>
      </c>
      <c r="Y28" s="61">
        <f t="shared" si="3"/>
        <v>0</v>
      </c>
      <c r="Z28" s="61">
        <f t="shared" si="3"/>
        <v>0</v>
      </c>
      <c r="AA28" s="61">
        <f t="shared" si="3"/>
        <v>0</v>
      </c>
      <c r="AB28" s="61">
        <f t="shared" si="3"/>
        <v>0</v>
      </c>
      <c r="AC28" s="61">
        <f t="shared" si="3"/>
        <v>0</v>
      </c>
      <c r="AD28" s="61">
        <f t="shared" si="3"/>
        <v>0</v>
      </c>
      <c r="AE28" s="61">
        <f t="shared" si="3"/>
        <v>0</v>
      </c>
      <c r="AF28" s="61">
        <f t="shared" si="3"/>
        <v>0</v>
      </c>
      <c r="AG28" s="61">
        <f t="shared" si="3"/>
        <v>0</v>
      </c>
      <c r="AH28" s="61">
        <f t="shared" si="3"/>
        <v>0</v>
      </c>
      <c r="AI28" s="61">
        <f t="shared" si="3"/>
        <v>0</v>
      </c>
      <c r="AJ28" s="62">
        <f t="shared" si="2"/>
        <v>277.09125905568123</v>
      </c>
      <c r="AK28" s="63"/>
      <c r="AL28" s="63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</row>
    <row r="29" spans="1:49" ht="33" customHeight="1">
      <c r="A29" s="58">
        <v>21</v>
      </c>
      <c r="B29" s="1"/>
      <c r="C29" s="1" t="s">
        <v>429</v>
      </c>
      <c r="D29" s="1" t="s">
        <v>434</v>
      </c>
      <c r="E29" s="1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10</v>
      </c>
      <c r="R29" s="2"/>
      <c r="S29" s="2"/>
      <c r="T29" s="57">
        <f>AJ29</f>
        <v>277.09125905568123</v>
      </c>
      <c r="U29" s="61">
        <f t="shared" si="3"/>
        <v>0</v>
      </c>
      <c r="V29" s="61">
        <f t="shared" si="3"/>
        <v>0</v>
      </c>
      <c r="W29" s="61">
        <f t="shared" si="3"/>
        <v>0</v>
      </c>
      <c r="X29" s="61">
        <f t="shared" si="3"/>
        <v>0</v>
      </c>
      <c r="Y29" s="61">
        <f t="shared" si="3"/>
        <v>0</v>
      </c>
      <c r="Z29" s="61">
        <f t="shared" si="3"/>
        <v>0</v>
      </c>
      <c r="AA29" s="61">
        <f t="shared" si="3"/>
        <v>0</v>
      </c>
      <c r="AB29" s="61">
        <f t="shared" si="3"/>
        <v>0</v>
      </c>
      <c r="AC29" s="61">
        <f t="shared" si="3"/>
        <v>0</v>
      </c>
      <c r="AD29" s="61">
        <f t="shared" si="3"/>
        <v>0</v>
      </c>
      <c r="AE29" s="61">
        <f t="shared" si="3"/>
        <v>0</v>
      </c>
      <c r="AF29" s="61">
        <f t="shared" si="3"/>
        <v>0</v>
      </c>
      <c r="AG29" s="61">
        <f t="shared" si="3"/>
        <v>277.09125905568123</v>
      </c>
      <c r="AH29" s="61">
        <f t="shared" si="3"/>
        <v>0</v>
      </c>
      <c r="AI29" s="61">
        <f t="shared" si="3"/>
        <v>0</v>
      </c>
      <c r="AJ29" s="62">
        <f t="shared" si="2"/>
        <v>277.09125905568123</v>
      </c>
      <c r="AK29" s="63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1:49" ht="33" customHeight="1">
      <c r="A30" s="58">
        <v>22</v>
      </c>
      <c r="B30" s="1"/>
      <c r="C30" s="1" t="s">
        <v>476</v>
      </c>
      <c r="D30" s="58" t="s">
        <v>477</v>
      </c>
      <c r="E30" s="58"/>
      <c r="F30" s="5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</v>
      </c>
      <c r="S30" s="2"/>
      <c r="T30" s="57">
        <f>AJ30</f>
        <v>277.09125905568123</v>
      </c>
      <c r="U30" s="61">
        <f t="shared" si="3"/>
        <v>0</v>
      </c>
      <c r="V30" s="61">
        <f t="shared" si="3"/>
        <v>0</v>
      </c>
      <c r="W30" s="61">
        <f t="shared" si="3"/>
        <v>0</v>
      </c>
      <c r="X30" s="61">
        <f t="shared" si="3"/>
        <v>0</v>
      </c>
      <c r="Y30" s="61">
        <f t="shared" si="3"/>
        <v>0</v>
      </c>
      <c r="Z30" s="61">
        <f t="shared" si="3"/>
        <v>0</v>
      </c>
      <c r="AA30" s="61">
        <f t="shared" si="3"/>
        <v>0</v>
      </c>
      <c r="AB30" s="61">
        <f t="shared" si="3"/>
        <v>0</v>
      </c>
      <c r="AC30" s="61">
        <f t="shared" si="3"/>
        <v>0</v>
      </c>
      <c r="AD30" s="61">
        <f t="shared" si="3"/>
        <v>0</v>
      </c>
      <c r="AE30" s="61">
        <f t="shared" si="3"/>
        <v>0</v>
      </c>
      <c r="AF30" s="61">
        <f t="shared" si="3"/>
        <v>0</v>
      </c>
      <c r="AG30" s="61">
        <f t="shared" si="3"/>
        <v>0</v>
      </c>
      <c r="AH30" s="61">
        <f t="shared" si="3"/>
        <v>277.09125905568123</v>
      </c>
      <c r="AI30" s="61">
        <f t="shared" si="3"/>
        <v>0</v>
      </c>
      <c r="AJ30" s="62">
        <f t="shared" si="2"/>
        <v>277.09125905568123</v>
      </c>
      <c r="AK30" s="63"/>
      <c r="AL30" s="63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</row>
    <row r="31" spans="1:49" ht="33" customHeight="1">
      <c r="A31" s="58">
        <v>23</v>
      </c>
      <c r="B31" s="8"/>
      <c r="C31" s="1" t="s">
        <v>430</v>
      </c>
      <c r="D31" s="1" t="s">
        <v>435</v>
      </c>
      <c r="E31" s="8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11</v>
      </c>
      <c r="R31" s="2"/>
      <c r="S31" s="2"/>
      <c r="T31" s="57">
        <f>AJ31</f>
        <v>235.69857389745619</v>
      </c>
      <c r="U31" s="61">
        <f t="shared" si="3"/>
        <v>0</v>
      </c>
      <c r="V31" s="61">
        <f t="shared" si="3"/>
        <v>0</v>
      </c>
      <c r="W31" s="61">
        <f t="shared" si="3"/>
        <v>0</v>
      </c>
      <c r="X31" s="61">
        <f t="shared" si="3"/>
        <v>0</v>
      </c>
      <c r="Y31" s="61">
        <f t="shared" si="3"/>
        <v>0</v>
      </c>
      <c r="Z31" s="61">
        <f t="shared" si="3"/>
        <v>0</v>
      </c>
      <c r="AA31" s="61">
        <f t="shared" si="3"/>
        <v>0</v>
      </c>
      <c r="AB31" s="61">
        <f t="shared" si="3"/>
        <v>0</v>
      </c>
      <c r="AC31" s="61">
        <f t="shared" si="3"/>
        <v>0</v>
      </c>
      <c r="AD31" s="61">
        <f t="shared" si="3"/>
        <v>0</v>
      </c>
      <c r="AE31" s="61">
        <f t="shared" si="3"/>
        <v>0</v>
      </c>
      <c r="AF31" s="61">
        <f t="shared" si="3"/>
        <v>0</v>
      </c>
      <c r="AG31" s="61">
        <f t="shared" si="3"/>
        <v>235.69857389745619</v>
      </c>
      <c r="AH31" s="61">
        <f t="shared" si="3"/>
        <v>0</v>
      </c>
      <c r="AI31" s="61">
        <f t="shared" si="3"/>
        <v>0</v>
      </c>
      <c r="AJ31" s="62">
        <f t="shared" si="2"/>
        <v>235.69857389745619</v>
      </c>
      <c r="AK31" s="63"/>
      <c r="AL31" s="63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</row>
    <row r="32" spans="1:49" ht="33" customHeight="1">
      <c r="A32" s="58">
        <v>24</v>
      </c>
      <c r="B32" s="4" t="s">
        <v>480</v>
      </c>
      <c r="C32" s="56" t="s">
        <v>478</v>
      </c>
      <c r="D32" s="107" t="s">
        <v>479</v>
      </c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11</v>
      </c>
      <c r="S32" s="2"/>
      <c r="T32" s="57">
        <f>AJ32</f>
        <v>235.69857389745619</v>
      </c>
      <c r="U32" s="61">
        <f t="shared" si="3"/>
        <v>0</v>
      </c>
      <c r="V32" s="61">
        <f t="shared" si="3"/>
        <v>0</v>
      </c>
      <c r="W32" s="61">
        <f t="shared" si="3"/>
        <v>0</v>
      </c>
      <c r="X32" s="61">
        <f t="shared" si="3"/>
        <v>0</v>
      </c>
      <c r="Y32" s="61">
        <f t="shared" si="3"/>
        <v>0</v>
      </c>
      <c r="Z32" s="61">
        <f t="shared" si="3"/>
        <v>0</v>
      </c>
      <c r="AA32" s="61">
        <f t="shared" si="3"/>
        <v>0</v>
      </c>
      <c r="AB32" s="61">
        <f t="shared" si="3"/>
        <v>0</v>
      </c>
      <c r="AC32" s="61">
        <f t="shared" si="3"/>
        <v>0</v>
      </c>
      <c r="AD32" s="61">
        <f t="shared" si="3"/>
        <v>0</v>
      </c>
      <c r="AE32" s="61">
        <f t="shared" si="3"/>
        <v>0</v>
      </c>
      <c r="AF32" s="61">
        <f t="shared" si="3"/>
        <v>0</v>
      </c>
      <c r="AG32" s="61">
        <f t="shared" si="3"/>
        <v>0</v>
      </c>
      <c r="AH32" s="61">
        <f t="shared" si="3"/>
        <v>235.69857389745619</v>
      </c>
      <c r="AI32" s="61">
        <f t="shared" si="3"/>
        <v>0</v>
      </c>
      <c r="AJ32" s="62">
        <f t="shared" si="2"/>
        <v>235.69857389745619</v>
      </c>
      <c r="AK32" s="63"/>
      <c r="AL32" s="63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</row>
    <row r="33" spans="1:49" ht="33" customHeight="1">
      <c r="A33" s="58">
        <v>25</v>
      </c>
      <c r="B33" s="4" t="s">
        <v>321</v>
      </c>
      <c r="C33" s="1" t="s">
        <v>319</v>
      </c>
      <c r="D33" s="1" t="s">
        <v>320</v>
      </c>
      <c r="E33" s="4"/>
      <c r="F33" s="4"/>
      <c r="G33" s="2"/>
      <c r="H33" s="2"/>
      <c r="I33" s="2"/>
      <c r="J33" s="2"/>
      <c r="K33" s="2"/>
      <c r="L33" s="2">
        <v>6</v>
      </c>
      <c r="M33" s="2"/>
      <c r="N33" s="2"/>
      <c r="O33" s="2"/>
      <c r="P33" s="2"/>
      <c r="Q33" s="2"/>
      <c r="R33" s="2"/>
      <c r="S33" s="2"/>
      <c r="T33" s="57">
        <f>AJ33</f>
        <v>225.93873660829993</v>
      </c>
      <c r="U33" s="61">
        <f t="shared" si="3"/>
        <v>0</v>
      </c>
      <c r="V33" s="61">
        <f t="shared" si="3"/>
        <v>0</v>
      </c>
      <c r="W33" s="61">
        <f t="shared" si="3"/>
        <v>0</v>
      </c>
      <c r="X33" s="61">
        <f t="shared" si="3"/>
        <v>0</v>
      </c>
      <c r="Y33" s="61">
        <f t="shared" si="3"/>
        <v>0</v>
      </c>
      <c r="Z33" s="61">
        <f t="shared" si="3"/>
        <v>0</v>
      </c>
      <c r="AA33" s="61">
        <f t="shared" si="3"/>
        <v>0</v>
      </c>
      <c r="AB33" s="61">
        <f t="shared" si="3"/>
        <v>225.93873660829993</v>
      </c>
      <c r="AC33" s="61">
        <f t="shared" si="3"/>
        <v>0</v>
      </c>
      <c r="AD33" s="61">
        <f t="shared" si="3"/>
        <v>0</v>
      </c>
      <c r="AE33" s="61">
        <f t="shared" si="3"/>
        <v>0</v>
      </c>
      <c r="AF33" s="61">
        <f t="shared" si="3"/>
        <v>0</v>
      </c>
      <c r="AG33" s="61">
        <f t="shared" si="3"/>
        <v>0</v>
      </c>
      <c r="AH33" s="61">
        <f t="shared" si="3"/>
        <v>0</v>
      </c>
      <c r="AI33" s="61">
        <f t="shared" si="3"/>
        <v>0</v>
      </c>
      <c r="AJ33" s="62">
        <f t="shared" si="2"/>
        <v>225.93873660829993</v>
      </c>
      <c r="AK33" s="6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</row>
    <row r="34" spans="1:49" ht="33" customHeight="1">
      <c r="A34" s="58">
        <v>26</v>
      </c>
      <c r="B34" s="8"/>
      <c r="C34" s="8" t="s">
        <v>348</v>
      </c>
      <c r="D34" s="8" t="s">
        <v>351</v>
      </c>
      <c r="E34" s="8"/>
      <c r="F34" s="8"/>
      <c r="G34" s="2"/>
      <c r="H34" s="2"/>
      <c r="I34" s="2"/>
      <c r="J34" s="2"/>
      <c r="K34" s="2"/>
      <c r="L34" s="2"/>
      <c r="M34" s="2">
        <v>3</v>
      </c>
      <c r="N34" s="2"/>
      <c r="O34" s="2"/>
      <c r="P34" s="2"/>
      <c r="Q34" s="2"/>
      <c r="R34" s="2"/>
      <c r="S34" s="2"/>
      <c r="T34" s="57">
        <f>AJ34</f>
        <v>225.93873660829993</v>
      </c>
      <c r="U34" s="61">
        <f t="shared" si="3"/>
        <v>0</v>
      </c>
      <c r="V34" s="61">
        <f t="shared" si="3"/>
        <v>0</v>
      </c>
      <c r="W34" s="61">
        <f t="shared" si="3"/>
        <v>0</v>
      </c>
      <c r="X34" s="61">
        <f t="shared" si="3"/>
        <v>0</v>
      </c>
      <c r="Y34" s="61">
        <f t="shared" si="3"/>
        <v>0</v>
      </c>
      <c r="Z34" s="61">
        <f t="shared" si="3"/>
        <v>0</v>
      </c>
      <c r="AA34" s="61">
        <f t="shared" si="3"/>
        <v>0</v>
      </c>
      <c r="AB34" s="61">
        <f t="shared" si="3"/>
        <v>0</v>
      </c>
      <c r="AC34" s="61">
        <f t="shared" si="3"/>
        <v>225.93873660829993</v>
      </c>
      <c r="AD34" s="61">
        <f t="shared" si="3"/>
        <v>0</v>
      </c>
      <c r="AE34" s="61">
        <f t="shared" si="3"/>
        <v>0</v>
      </c>
      <c r="AF34" s="61">
        <f t="shared" si="3"/>
        <v>0</v>
      </c>
      <c r="AG34" s="61">
        <f t="shared" si="3"/>
        <v>0</v>
      </c>
      <c r="AH34" s="61">
        <f t="shared" si="3"/>
        <v>0</v>
      </c>
      <c r="AI34" s="61">
        <f t="shared" si="3"/>
        <v>0</v>
      </c>
      <c r="AJ34" s="62">
        <f t="shared" si="2"/>
        <v>225.93873660829993</v>
      </c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ht="33" customHeight="1">
      <c r="A35" s="58">
        <v>27</v>
      </c>
      <c r="B35" s="8"/>
      <c r="C35" s="8" t="s">
        <v>400</v>
      </c>
      <c r="D35" s="8" t="s">
        <v>401</v>
      </c>
      <c r="E35" s="8"/>
      <c r="F35" s="8"/>
      <c r="G35" s="2"/>
      <c r="H35" s="2"/>
      <c r="I35" s="2"/>
      <c r="J35" s="2"/>
      <c r="K35" s="2"/>
      <c r="L35" s="2"/>
      <c r="M35" s="2"/>
      <c r="N35" s="2"/>
      <c r="O35" s="2">
        <v>6</v>
      </c>
      <c r="P35" s="2"/>
      <c r="Q35" s="2"/>
      <c r="R35" s="2"/>
      <c r="S35" s="2"/>
      <c r="T35" s="57">
        <f>AJ35</f>
        <v>225.93873660829993</v>
      </c>
      <c r="U35" s="61">
        <f t="shared" si="3"/>
        <v>0</v>
      </c>
      <c r="V35" s="61">
        <f t="shared" si="3"/>
        <v>0</v>
      </c>
      <c r="W35" s="61">
        <f t="shared" si="3"/>
        <v>0</v>
      </c>
      <c r="X35" s="61">
        <f t="shared" si="3"/>
        <v>0</v>
      </c>
      <c r="Y35" s="61">
        <f t="shared" si="3"/>
        <v>0</v>
      </c>
      <c r="Z35" s="61">
        <f t="shared" si="3"/>
        <v>0</v>
      </c>
      <c r="AA35" s="61">
        <f t="shared" si="3"/>
        <v>0</v>
      </c>
      <c r="AB35" s="61">
        <f t="shared" si="3"/>
        <v>0</v>
      </c>
      <c r="AC35" s="61">
        <f t="shared" si="3"/>
        <v>0</v>
      </c>
      <c r="AD35" s="61">
        <f t="shared" si="3"/>
        <v>0</v>
      </c>
      <c r="AE35" s="61">
        <f t="shared" si="3"/>
        <v>225.93873660829993</v>
      </c>
      <c r="AF35" s="61">
        <f t="shared" si="3"/>
        <v>0</v>
      </c>
      <c r="AG35" s="61">
        <f t="shared" si="3"/>
        <v>0</v>
      </c>
      <c r="AH35" s="61">
        <f t="shared" si="3"/>
        <v>0</v>
      </c>
      <c r="AI35" s="61">
        <f t="shared" si="3"/>
        <v>0</v>
      </c>
      <c r="AJ35" s="62">
        <f t="shared" si="2"/>
        <v>225.93873660829993</v>
      </c>
      <c r="AK35" s="63"/>
      <c r="AL35" s="63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  <row r="36" spans="1:49" ht="33" customHeight="1">
      <c r="A36" s="58">
        <v>28</v>
      </c>
      <c r="B36" s="4"/>
      <c r="C36" s="56" t="s">
        <v>492</v>
      </c>
      <c r="D36" s="4" t="s">
        <v>493</v>
      </c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15</v>
      </c>
      <c r="S36" s="2">
        <v>4</v>
      </c>
      <c r="T36" s="57">
        <f>AJ36</f>
        <v>202</v>
      </c>
      <c r="U36" s="61">
        <f t="shared" si="3"/>
        <v>0</v>
      </c>
      <c r="V36" s="61">
        <f t="shared" si="3"/>
        <v>0</v>
      </c>
      <c r="W36" s="61">
        <f t="shared" si="3"/>
        <v>0</v>
      </c>
      <c r="X36" s="61">
        <f t="shared" si="3"/>
        <v>0</v>
      </c>
      <c r="Y36" s="61">
        <f t="shared" si="3"/>
        <v>0</v>
      </c>
      <c r="Z36" s="61">
        <f t="shared" si="3"/>
        <v>0</v>
      </c>
      <c r="AA36" s="61">
        <f t="shared" si="3"/>
        <v>0</v>
      </c>
      <c r="AB36" s="61">
        <f t="shared" si="3"/>
        <v>0</v>
      </c>
      <c r="AC36" s="61">
        <f t="shared" si="3"/>
        <v>0</v>
      </c>
      <c r="AD36" s="61">
        <f t="shared" si="3"/>
        <v>0</v>
      </c>
      <c r="AE36" s="61">
        <f t="shared" si="3"/>
        <v>0</v>
      </c>
      <c r="AF36" s="61">
        <f t="shared" si="3"/>
        <v>0</v>
      </c>
      <c r="AG36" s="61">
        <f t="shared" si="3"/>
        <v>0</v>
      </c>
      <c r="AH36" s="61">
        <f t="shared" si="3"/>
        <v>101</v>
      </c>
      <c r="AI36" s="61">
        <f t="shared" si="3"/>
        <v>101</v>
      </c>
      <c r="AJ36" s="62">
        <f t="shared" si="2"/>
        <v>202</v>
      </c>
      <c r="AK36" s="63"/>
      <c r="AL36" s="63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1:49" ht="33" customHeight="1">
      <c r="A37" s="58">
        <v>29</v>
      </c>
      <c r="B37" s="8" t="s">
        <v>251</v>
      </c>
      <c r="C37" s="8" t="s">
        <v>250</v>
      </c>
      <c r="D37" s="9"/>
      <c r="E37" s="9"/>
      <c r="F37" s="3"/>
      <c r="G37" s="2"/>
      <c r="H37" s="2">
        <v>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7">
        <f>AJ37</f>
        <v>197.9100130080564</v>
      </c>
      <c r="U37" s="61">
        <f t="shared" si="3"/>
        <v>0</v>
      </c>
      <c r="V37" s="61">
        <f t="shared" si="3"/>
        <v>0</v>
      </c>
      <c r="W37" s="61">
        <f t="shared" si="3"/>
        <v>0</v>
      </c>
      <c r="X37" s="61">
        <f t="shared" si="3"/>
        <v>197.9100130080564</v>
      </c>
      <c r="Y37" s="61">
        <f t="shared" si="3"/>
        <v>0</v>
      </c>
      <c r="Z37" s="61">
        <f t="shared" si="3"/>
        <v>0</v>
      </c>
      <c r="AA37" s="61">
        <f t="shared" si="3"/>
        <v>0</v>
      </c>
      <c r="AB37" s="61">
        <f t="shared" si="3"/>
        <v>0</v>
      </c>
      <c r="AC37" s="61">
        <f t="shared" si="3"/>
        <v>0</v>
      </c>
      <c r="AD37" s="61">
        <f t="shared" si="3"/>
        <v>0</v>
      </c>
      <c r="AE37" s="61">
        <f t="shared" si="3"/>
        <v>0</v>
      </c>
      <c r="AF37" s="61">
        <f t="shared" si="3"/>
        <v>0</v>
      </c>
      <c r="AG37" s="61">
        <f t="shared" si="3"/>
        <v>0</v>
      </c>
      <c r="AH37" s="61">
        <f t="shared" si="3"/>
        <v>0</v>
      </c>
      <c r="AI37" s="61">
        <f t="shared" si="3"/>
        <v>0</v>
      </c>
      <c r="AJ37" s="62">
        <f t="shared" si="2"/>
        <v>197.9100130080564</v>
      </c>
      <c r="AK37" s="63"/>
      <c r="AL37" s="63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:49" ht="33" customHeight="1">
      <c r="A38" s="58">
        <v>30</v>
      </c>
      <c r="B38" s="3"/>
      <c r="C38" s="1" t="s">
        <v>431</v>
      </c>
      <c r="D38" s="1" t="s">
        <v>436</v>
      </c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12</v>
      </c>
      <c r="R38" s="2"/>
      <c r="S38" s="2"/>
      <c r="T38" s="57">
        <f>AJ38</f>
        <v>197.9100130080564</v>
      </c>
      <c r="U38" s="61">
        <f t="shared" si="3"/>
        <v>0</v>
      </c>
      <c r="V38" s="61">
        <f t="shared" si="3"/>
        <v>0</v>
      </c>
      <c r="W38" s="61">
        <f t="shared" si="3"/>
        <v>0</v>
      </c>
      <c r="X38" s="61">
        <f t="shared" si="3"/>
        <v>0</v>
      </c>
      <c r="Y38" s="61">
        <f t="shared" si="3"/>
        <v>0</v>
      </c>
      <c r="Z38" s="61">
        <f t="shared" si="3"/>
        <v>0</v>
      </c>
      <c r="AA38" s="61">
        <f t="shared" si="3"/>
        <v>0</v>
      </c>
      <c r="AB38" s="61">
        <f t="shared" si="3"/>
        <v>0</v>
      </c>
      <c r="AC38" s="61">
        <f t="shared" si="3"/>
        <v>0</v>
      </c>
      <c r="AD38" s="61">
        <f t="shared" si="3"/>
        <v>0</v>
      </c>
      <c r="AE38" s="61">
        <f t="shared" si="3"/>
        <v>0</v>
      </c>
      <c r="AF38" s="61">
        <f t="shared" si="3"/>
        <v>0</v>
      </c>
      <c r="AG38" s="61">
        <f t="shared" si="3"/>
        <v>197.9100130080564</v>
      </c>
      <c r="AH38" s="61">
        <f t="shared" si="3"/>
        <v>0</v>
      </c>
      <c r="AI38" s="61">
        <f t="shared" si="3"/>
        <v>0</v>
      </c>
      <c r="AJ38" s="62">
        <f t="shared" si="2"/>
        <v>197.9100130080564</v>
      </c>
      <c r="AK38" s="63"/>
      <c r="AL38" s="63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</row>
    <row r="39" spans="1:49" ht="33" customHeight="1">
      <c r="A39" s="58">
        <v>31</v>
      </c>
      <c r="B39" s="4"/>
      <c r="C39" s="56" t="s">
        <v>481</v>
      </c>
      <c r="D39" s="4" t="s">
        <v>482</v>
      </c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12</v>
      </c>
      <c r="S39" s="2"/>
      <c r="T39" s="57">
        <f>AJ39</f>
        <v>197.9100130080564</v>
      </c>
      <c r="U39" s="61">
        <f t="shared" si="3"/>
        <v>0</v>
      </c>
      <c r="V39" s="61">
        <f t="shared" si="3"/>
        <v>0</v>
      </c>
      <c r="W39" s="61">
        <f t="shared" si="3"/>
        <v>0</v>
      </c>
      <c r="X39" s="61">
        <f t="shared" si="3"/>
        <v>0</v>
      </c>
      <c r="Y39" s="61">
        <f t="shared" si="3"/>
        <v>0</v>
      </c>
      <c r="Z39" s="61">
        <f t="shared" si="3"/>
        <v>0</v>
      </c>
      <c r="AA39" s="61">
        <f t="shared" si="3"/>
        <v>0</v>
      </c>
      <c r="AB39" s="61">
        <f t="shared" si="3"/>
        <v>0</v>
      </c>
      <c r="AC39" s="61">
        <f t="shared" si="3"/>
        <v>0</v>
      </c>
      <c r="AD39" s="61">
        <f t="shared" si="3"/>
        <v>0</v>
      </c>
      <c r="AE39" s="61">
        <f t="shared" si="3"/>
        <v>0</v>
      </c>
      <c r="AF39" s="61">
        <f t="shared" si="3"/>
        <v>0</v>
      </c>
      <c r="AG39" s="61">
        <f t="shared" si="3"/>
        <v>0</v>
      </c>
      <c r="AH39" s="61">
        <f t="shared" si="3"/>
        <v>197.9100130080564</v>
      </c>
      <c r="AI39" s="61">
        <f t="shared" si="3"/>
        <v>0</v>
      </c>
      <c r="AJ39" s="62">
        <f t="shared" si="2"/>
        <v>197.9100130080564</v>
      </c>
      <c r="AK39" s="63"/>
      <c r="AL39" s="63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:49" ht="33" customHeight="1">
      <c r="A40" s="58">
        <v>32</v>
      </c>
      <c r="B40" s="1" t="s">
        <v>207</v>
      </c>
      <c r="C40" s="1" t="s">
        <v>202</v>
      </c>
      <c r="D40" s="1" t="s">
        <v>212</v>
      </c>
      <c r="E40" s="3"/>
      <c r="F40" s="3">
        <v>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7">
        <f>AJ40</f>
        <v>180.18124604762482</v>
      </c>
      <c r="U40" s="61">
        <f t="shared" si="3"/>
        <v>0</v>
      </c>
      <c r="V40" s="61">
        <f t="shared" si="3"/>
        <v>180.18124604762482</v>
      </c>
      <c r="W40" s="61">
        <f t="shared" si="3"/>
        <v>0</v>
      </c>
      <c r="X40" s="61">
        <f t="shared" si="3"/>
        <v>0</v>
      </c>
      <c r="Y40" s="61">
        <f t="shared" si="3"/>
        <v>0</v>
      </c>
      <c r="Z40" s="61">
        <f t="shared" si="3"/>
        <v>0</v>
      </c>
      <c r="AA40" s="61">
        <f t="shared" si="3"/>
        <v>0</v>
      </c>
      <c r="AB40" s="61">
        <f t="shared" si="3"/>
        <v>0</v>
      </c>
      <c r="AC40" s="61">
        <f t="shared" si="3"/>
        <v>0</v>
      </c>
      <c r="AD40" s="61">
        <f t="shared" si="3"/>
        <v>0</v>
      </c>
      <c r="AE40" s="61">
        <f t="shared" si="3"/>
        <v>0</v>
      </c>
      <c r="AF40" s="61">
        <f t="shared" si="3"/>
        <v>0</v>
      </c>
      <c r="AG40" s="61">
        <f t="shared" si="3"/>
        <v>0</v>
      </c>
      <c r="AH40" s="61">
        <f t="shared" si="3"/>
        <v>0</v>
      </c>
      <c r="AI40" s="61">
        <f t="shared" si="3"/>
        <v>0</v>
      </c>
      <c r="AJ40" s="62">
        <f t="shared" si="2"/>
        <v>180.18124604762482</v>
      </c>
      <c r="AK40" s="63"/>
      <c r="AL40" s="63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</row>
    <row r="41" spans="1:49" ht="33" customHeight="1">
      <c r="A41" s="58">
        <v>33</v>
      </c>
      <c r="B41" s="3"/>
      <c r="C41" s="1" t="s">
        <v>432</v>
      </c>
      <c r="D41" s="1"/>
      <c r="E41" s="68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13</v>
      </c>
      <c r="R41" s="2"/>
      <c r="S41" s="2"/>
      <c r="T41" s="57">
        <f>AJ41</f>
        <v>163.14790674884443</v>
      </c>
      <c r="U41" s="61">
        <f t="shared" si="3"/>
        <v>0</v>
      </c>
      <c r="V41" s="61">
        <f t="shared" si="3"/>
        <v>0</v>
      </c>
      <c r="W41" s="61">
        <f t="shared" si="3"/>
        <v>0</v>
      </c>
      <c r="X41" s="61">
        <f t="shared" si="3"/>
        <v>0</v>
      </c>
      <c r="Y41" s="61">
        <f t="shared" si="3"/>
        <v>0</v>
      </c>
      <c r="Z41" s="61">
        <f t="shared" si="3"/>
        <v>0</v>
      </c>
      <c r="AA41" s="61">
        <f t="shared" si="3"/>
        <v>0</v>
      </c>
      <c r="AB41" s="61">
        <f t="shared" si="3"/>
        <v>0</v>
      </c>
      <c r="AC41" s="61">
        <f t="shared" si="3"/>
        <v>0</v>
      </c>
      <c r="AD41" s="61">
        <f t="shared" si="3"/>
        <v>0</v>
      </c>
      <c r="AE41" s="61">
        <f t="shared" si="3"/>
        <v>0</v>
      </c>
      <c r="AF41" s="61">
        <f t="shared" si="3"/>
        <v>0</v>
      </c>
      <c r="AG41" s="61">
        <f t="shared" si="3"/>
        <v>163.14790674884443</v>
      </c>
      <c r="AH41" s="61">
        <f t="shared" si="3"/>
        <v>0</v>
      </c>
      <c r="AI41" s="61">
        <f t="shared" si="3"/>
        <v>0</v>
      </c>
      <c r="AJ41" s="62">
        <f t="shared" si="2"/>
        <v>163.14790674884443</v>
      </c>
      <c r="AK41" s="63"/>
      <c r="AL41" s="63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</row>
    <row r="42" spans="1:49" ht="33" customHeight="1">
      <c r="A42" s="58">
        <v>34</v>
      </c>
      <c r="B42" s="4"/>
      <c r="C42" s="56" t="s">
        <v>481</v>
      </c>
      <c r="D42" s="4" t="s">
        <v>482</v>
      </c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13</v>
      </c>
      <c r="S42" s="2"/>
      <c r="T42" s="57">
        <f>AJ42</f>
        <v>163.14790674884443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0</v>
      </c>
      <c r="Y42" s="61">
        <f t="shared" si="3"/>
        <v>0</v>
      </c>
      <c r="Z42" s="61">
        <f t="shared" si="3"/>
        <v>0</v>
      </c>
      <c r="AA42" s="61">
        <f t="shared" si="3"/>
        <v>0</v>
      </c>
      <c r="AB42" s="61">
        <f t="shared" si="3"/>
        <v>0</v>
      </c>
      <c r="AC42" s="61">
        <f t="shared" si="3"/>
        <v>0</v>
      </c>
      <c r="AD42" s="61">
        <f t="shared" si="3"/>
        <v>0</v>
      </c>
      <c r="AE42" s="61">
        <f t="shared" si="3"/>
        <v>0</v>
      </c>
      <c r="AF42" s="61">
        <f t="shared" si="3"/>
        <v>0</v>
      </c>
      <c r="AG42" s="61">
        <f t="shared" si="3"/>
        <v>0</v>
      </c>
      <c r="AH42" s="61">
        <f t="shared" si="3"/>
        <v>163.14790674884443</v>
      </c>
      <c r="AI42" s="61">
        <f t="shared" si="3"/>
        <v>0</v>
      </c>
      <c r="AJ42" s="62">
        <f t="shared" si="2"/>
        <v>163.14790674884443</v>
      </c>
      <c r="AK42" s="63"/>
      <c r="AL42" s="63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</row>
    <row r="43" spans="1:49" ht="33" customHeight="1">
      <c r="A43" s="58">
        <v>35</v>
      </c>
      <c r="B43" s="8" t="s">
        <v>327</v>
      </c>
      <c r="C43" s="8" t="s">
        <v>322</v>
      </c>
      <c r="D43" s="18" t="s">
        <v>323</v>
      </c>
      <c r="E43" s="9"/>
      <c r="F43" s="8"/>
      <c r="G43" s="2"/>
      <c r="H43" s="2"/>
      <c r="I43" s="2"/>
      <c r="J43" s="2"/>
      <c r="K43" s="2"/>
      <c r="L43" s="2">
        <v>7</v>
      </c>
      <c r="M43" s="2"/>
      <c r="N43" s="2"/>
      <c r="O43" s="2"/>
      <c r="P43" s="2"/>
      <c r="Q43" s="2"/>
      <c r="R43" s="2"/>
      <c r="S43" s="2"/>
      <c r="T43" s="57">
        <f>AJ43</f>
        <v>158.99194697768672</v>
      </c>
      <c r="U43" s="61">
        <f t="shared" si="3"/>
        <v>0</v>
      </c>
      <c r="V43" s="61">
        <f t="shared" si="3"/>
        <v>0</v>
      </c>
      <c r="W43" s="61">
        <f aca="true" t="shared" si="4" ref="W43:AI48">IF(OR(G43="",G43="-"),0,G$8*(101+1000*LOG10(G$7/G43)))</f>
        <v>0</v>
      </c>
      <c r="X43" s="61">
        <f t="shared" si="4"/>
        <v>0</v>
      </c>
      <c r="Y43" s="61">
        <f t="shared" si="4"/>
        <v>0</v>
      </c>
      <c r="Z43" s="61">
        <f t="shared" si="4"/>
        <v>0</v>
      </c>
      <c r="AA43" s="61">
        <f t="shared" si="4"/>
        <v>0</v>
      </c>
      <c r="AB43" s="61">
        <f t="shared" si="4"/>
        <v>158.99194697768672</v>
      </c>
      <c r="AC43" s="61">
        <f t="shared" si="4"/>
        <v>0</v>
      </c>
      <c r="AD43" s="61">
        <f t="shared" si="4"/>
        <v>0</v>
      </c>
      <c r="AE43" s="61">
        <f t="shared" si="4"/>
        <v>0</v>
      </c>
      <c r="AF43" s="61">
        <f t="shared" si="4"/>
        <v>0</v>
      </c>
      <c r="AG43" s="61">
        <f t="shared" si="4"/>
        <v>0</v>
      </c>
      <c r="AH43" s="61">
        <f t="shared" si="4"/>
        <v>0</v>
      </c>
      <c r="AI43" s="61">
        <f t="shared" si="4"/>
        <v>0</v>
      </c>
      <c r="AJ43" s="62">
        <f t="shared" si="2"/>
        <v>158.99194697768672</v>
      </c>
      <c r="AK43" s="63"/>
      <c r="AL43" s="63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33" customHeight="1">
      <c r="A44" s="58">
        <v>36</v>
      </c>
      <c r="B44" s="8"/>
      <c r="C44" s="8" t="s">
        <v>402</v>
      </c>
      <c r="D44" s="8" t="s">
        <v>403</v>
      </c>
      <c r="E44" s="8"/>
      <c r="F44" s="8"/>
      <c r="G44" s="2"/>
      <c r="H44" s="2"/>
      <c r="I44" s="2"/>
      <c r="J44" s="2"/>
      <c r="K44" s="2"/>
      <c r="L44" s="2"/>
      <c r="M44" s="2"/>
      <c r="N44" s="2"/>
      <c r="O44" s="2">
        <v>7</v>
      </c>
      <c r="P44" s="2"/>
      <c r="Q44" s="2"/>
      <c r="R44" s="2"/>
      <c r="S44" s="2"/>
      <c r="T44" s="57">
        <f>AJ44</f>
        <v>158.99194697768672</v>
      </c>
      <c r="U44" s="61">
        <f aca="true" t="shared" si="5" ref="U44:V48">IF(OR(E44="",E44="-"),0,E$8*(101+1000*LOG10(E$7/E44)))</f>
        <v>0</v>
      </c>
      <c r="V44" s="61">
        <f t="shared" si="5"/>
        <v>0</v>
      </c>
      <c r="W44" s="61">
        <f t="shared" si="4"/>
        <v>0</v>
      </c>
      <c r="X44" s="61">
        <f t="shared" si="4"/>
        <v>0</v>
      </c>
      <c r="Y44" s="61">
        <f t="shared" si="4"/>
        <v>0</v>
      </c>
      <c r="Z44" s="61">
        <f t="shared" si="4"/>
        <v>0</v>
      </c>
      <c r="AA44" s="61">
        <f t="shared" si="4"/>
        <v>0</v>
      </c>
      <c r="AB44" s="61">
        <f t="shared" si="4"/>
        <v>0</v>
      </c>
      <c r="AC44" s="61">
        <f t="shared" si="4"/>
        <v>0</v>
      </c>
      <c r="AD44" s="61">
        <f t="shared" si="4"/>
        <v>0</v>
      </c>
      <c r="AE44" s="61">
        <f t="shared" si="4"/>
        <v>158.99194697768672</v>
      </c>
      <c r="AF44" s="61">
        <f t="shared" si="4"/>
        <v>0</v>
      </c>
      <c r="AG44" s="61">
        <f t="shared" si="4"/>
        <v>0</v>
      </c>
      <c r="AH44" s="61">
        <f t="shared" si="4"/>
        <v>0</v>
      </c>
      <c r="AI44" s="61">
        <f t="shared" si="4"/>
        <v>0</v>
      </c>
      <c r="AJ44" s="62">
        <f t="shared" si="2"/>
        <v>158.99194697768672</v>
      </c>
      <c r="AK44" s="63"/>
      <c r="AL44" s="63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33" customHeight="1">
      <c r="A45" s="58">
        <v>37</v>
      </c>
      <c r="B45" s="1"/>
      <c r="C45" s="1" t="s">
        <v>151</v>
      </c>
      <c r="D45" s="1" t="s">
        <v>89</v>
      </c>
      <c r="E45" s="8">
        <v>9</v>
      </c>
      <c r="F45" s="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57">
        <f>AJ45</f>
        <v>146.75749056067514</v>
      </c>
      <c r="U45" s="61">
        <f t="shared" si="5"/>
        <v>146.75749056067514</v>
      </c>
      <c r="V45" s="61">
        <f t="shared" si="5"/>
        <v>0</v>
      </c>
      <c r="W45" s="61">
        <f t="shared" si="4"/>
        <v>0</v>
      </c>
      <c r="X45" s="61">
        <f t="shared" si="4"/>
        <v>0</v>
      </c>
      <c r="Y45" s="61">
        <f t="shared" si="4"/>
        <v>0</v>
      </c>
      <c r="Z45" s="61">
        <f t="shared" si="4"/>
        <v>0</v>
      </c>
      <c r="AA45" s="61">
        <f t="shared" si="4"/>
        <v>0</v>
      </c>
      <c r="AB45" s="61">
        <f t="shared" si="4"/>
        <v>0</v>
      </c>
      <c r="AC45" s="61">
        <f t="shared" si="4"/>
        <v>0</v>
      </c>
      <c r="AD45" s="61">
        <f t="shared" si="4"/>
        <v>0</v>
      </c>
      <c r="AE45" s="61">
        <f t="shared" si="4"/>
        <v>0</v>
      </c>
      <c r="AF45" s="61">
        <f t="shared" si="4"/>
        <v>0</v>
      </c>
      <c r="AG45" s="61">
        <f t="shared" si="4"/>
        <v>0</v>
      </c>
      <c r="AH45" s="61">
        <f t="shared" si="4"/>
        <v>0</v>
      </c>
      <c r="AI45" s="61">
        <f t="shared" si="4"/>
        <v>0</v>
      </c>
      <c r="AJ45" s="62">
        <f t="shared" si="2"/>
        <v>146.75749056067514</v>
      </c>
      <c r="AK45" s="63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33" customHeight="1">
      <c r="A46" s="58">
        <v>38</v>
      </c>
      <c r="B46" s="3" t="s">
        <v>253</v>
      </c>
      <c r="C46" s="3" t="s">
        <v>252</v>
      </c>
      <c r="D46" s="3"/>
      <c r="E46" s="3"/>
      <c r="F46" s="3"/>
      <c r="G46" s="2"/>
      <c r="H46" s="2">
        <v>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57">
        <f>AJ46</f>
        <v>146.75749056067514</v>
      </c>
      <c r="U46" s="61">
        <f t="shared" si="5"/>
        <v>0</v>
      </c>
      <c r="V46" s="61">
        <f t="shared" si="5"/>
        <v>0</v>
      </c>
      <c r="W46" s="61">
        <f t="shared" si="4"/>
        <v>0</v>
      </c>
      <c r="X46" s="61">
        <f t="shared" si="4"/>
        <v>146.75749056067514</v>
      </c>
      <c r="Y46" s="61">
        <f t="shared" si="4"/>
        <v>0</v>
      </c>
      <c r="Z46" s="61">
        <f t="shared" si="4"/>
        <v>0</v>
      </c>
      <c r="AA46" s="61">
        <f t="shared" si="4"/>
        <v>0</v>
      </c>
      <c r="AB46" s="61">
        <f t="shared" si="4"/>
        <v>0</v>
      </c>
      <c r="AC46" s="61">
        <f t="shared" si="4"/>
        <v>0</v>
      </c>
      <c r="AD46" s="61">
        <f t="shared" si="4"/>
        <v>0</v>
      </c>
      <c r="AE46" s="61">
        <f t="shared" si="4"/>
        <v>0</v>
      </c>
      <c r="AF46" s="61">
        <f t="shared" si="4"/>
        <v>0</v>
      </c>
      <c r="AG46" s="61">
        <f t="shared" si="4"/>
        <v>0</v>
      </c>
      <c r="AH46" s="61">
        <f t="shared" si="4"/>
        <v>0</v>
      </c>
      <c r="AI46" s="61">
        <f t="shared" si="4"/>
        <v>0</v>
      </c>
      <c r="AJ46" s="62">
        <f t="shared" si="2"/>
        <v>146.75749056067514</v>
      </c>
      <c r="AK46" s="63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49" ht="33" customHeight="1">
      <c r="A47" s="58">
        <v>39</v>
      </c>
      <c r="B47" s="8"/>
      <c r="C47" s="1" t="s">
        <v>433</v>
      </c>
      <c r="D47" s="1" t="s">
        <v>437</v>
      </c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14</v>
      </c>
      <c r="R47" s="2"/>
      <c r="S47" s="2"/>
      <c r="T47" s="57">
        <f>AJ47</f>
        <v>130.9632233774432</v>
      </c>
      <c r="U47" s="61">
        <f t="shared" si="5"/>
        <v>0</v>
      </c>
      <c r="V47" s="61">
        <f t="shared" si="5"/>
        <v>0</v>
      </c>
      <c r="W47" s="61">
        <f t="shared" si="4"/>
        <v>0</v>
      </c>
      <c r="X47" s="61">
        <f t="shared" si="4"/>
        <v>0</v>
      </c>
      <c r="Y47" s="61">
        <f t="shared" si="4"/>
        <v>0</v>
      </c>
      <c r="Z47" s="61">
        <f t="shared" si="4"/>
        <v>0</v>
      </c>
      <c r="AA47" s="61">
        <f t="shared" si="4"/>
        <v>0</v>
      </c>
      <c r="AB47" s="61">
        <f t="shared" si="4"/>
        <v>0</v>
      </c>
      <c r="AC47" s="61">
        <f t="shared" si="4"/>
        <v>0</v>
      </c>
      <c r="AD47" s="61">
        <f t="shared" si="4"/>
        <v>0</v>
      </c>
      <c r="AE47" s="61">
        <f t="shared" si="4"/>
        <v>0</v>
      </c>
      <c r="AF47" s="61">
        <f t="shared" si="4"/>
        <v>0</v>
      </c>
      <c r="AG47" s="61">
        <f t="shared" si="4"/>
        <v>130.9632233774432</v>
      </c>
      <c r="AH47" s="61">
        <f t="shared" si="4"/>
        <v>0</v>
      </c>
      <c r="AI47" s="61">
        <f t="shared" si="4"/>
        <v>0</v>
      </c>
      <c r="AJ47" s="62">
        <f t="shared" si="2"/>
        <v>130.9632233774432</v>
      </c>
      <c r="AK47" s="63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1:49" ht="33" customHeight="1">
      <c r="A48" s="58">
        <v>40</v>
      </c>
      <c r="B48" s="1"/>
      <c r="C48" s="1" t="s">
        <v>122</v>
      </c>
      <c r="D48" s="1" t="s">
        <v>155</v>
      </c>
      <c r="E48" s="9">
        <v>10</v>
      </c>
      <c r="F48" s="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57">
        <f>AJ48</f>
        <v>101</v>
      </c>
      <c r="U48" s="61">
        <f t="shared" si="5"/>
        <v>101</v>
      </c>
      <c r="V48" s="61">
        <f t="shared" si="5"/>
        <v>0</v>
      </c>
      <c r="W48" s="61">
        <f t="shared" si="4"/>
        <v>0</v>
      </c>
      <c r="X48" s="61">
        <f t="shared" si="4"/>
        <v>0</v>
      </c>
      <c r="Y48" s="61">
        <f t="shared" si="4"/>
        <v>0</v>
      </c>
      <c r="Z48" s="61">
        <f t="shared" si="4"/>
        <v>0</v>
      </c>
      <c r="AA48" s="61">
        <f t="shared" si="4"/>
        <v>0</v>
      </c>
      <c r="AB48" s="61">
        <f t="shared" si="4"/>
        <v>0</v>
      </c>
      <c r="AC48" s="61">
        <f t="shared" si="4"/>
        <v>0</v>
      </c>
      <c r="AD48" s="61">
        <f t="shared" si="4"/>
        <v>0</v>
      </c>
      <c r="AE48" s="61">
        <f t="shared" si="4"/>
        <v>0</v>
      </c>
      <c r="AF48" s="61">
        <f t="shared" si="4"/>
        <v>0</v>
      </c>
      <c r="AG48" s="61">
        <f t="shared" si="4"/>
        <v>0</v>
      </c>
      <c r="AH48" s="61">
        <f t="shared" si="4"/>
        <v>0</v>
      </c>
      <c r="AI48" s="61">
        <f t="shared" si="4"/>
        <v>0</v>
      </c>
      <c r="AJ48" s="62">
        <f t="shared" si="2"/>
        <v>101</v>
      </c>
      <c r="AK48" s="63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</row>
    <row r="49" spans="1:49" ht="33" customHeight="1">
      <c r="A49" s="58">
        <v>41</v>
      </c>
      <c r="B49" s="1" t="s">
        <v>208</v>
      </c>
      <c r="C49" s="1" t="s">
        <v>203</v>
      </c>
      <c r="D49" s="1" t="s">
        <v>213</v>
      </c>
      <c r="E49" s="1"/>
      <c r="F49" s="8">
        <v>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7">
        <f>AJ49</f>
        <v>101</v>
      </c>
      <c r="U49" s="61">
        <f aca="true" t="shared" si="6" ref="U49:AI50">IF(OR(E49="",E49="-"),0,E$8*(101+1000*LOG10(E$7/E49)))</f>
        <v>0</v>
      </c>
      <c r="V49" s="61">
        <f t="shared" si="6"/>
        <v>101</v>
      </c>
      <c r="W49" s="61">
        <f t="shared" si="6"/>
        <v>0</v>
      </c>
      <c r="X49" s="61">
        <f t="shared" si="6"/>
        <v>0</v>
      </c>
      <c r="Y49" s="61">
        <f t="shared" si="6"/>
        <v>0</v>
      </c>
      <c r="Z49" s="61">
        <f t="shared" si="6"/>
        <v>0</v>
      </c>
      <c r="AA49" s="61">
        <f t="shared" si="6"/>
        <v>0</v>
      </c>
      <c r="AB49" s="61">
        <f t="shared" si="6"/>
        <v>0</v>
      </c>
      <c r="AC49" s="61">
        <f t="shared" si="6"/>
        <v>0</v>
      </c>
      <c r="AD49" s="61">
        <f t="shared" si="6"/>
        <v>0</v>
      </c>
      <c r="AE49" s="61">
        <f t="shared" si="6"/>
        <v>0</v>
      </c>
      <c r="AF49" s="61">
        <f t="shared" si="6"/>
        <v>0</v>
      </c>
      <c r="AG49" s="61">
        <f t="shared" si="6"/>
        <v>0</v>
      </c>
      <c r="AH49" s="61">
        <f t="shared" si="6"/>
        <v>0</v>
      </c>
      <c r="AI49" s="61">
        <f t="shared" si="6"/>
        <v>0</v>
      </c>
      <c r="AJ49" s="62">
        <f>SUM(U49:AI49)</f>
        <v>101</v>
      </c>
      <c r="AK49" s="63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1:49" ht="33" customHeight="1">
      <c r="A50" s="58">
        <v>42</v>
      </c>
      <c r="B50" s="8" t="s">
        <v>326</v>
      </c>
      <c r="C50" s="1" t="s">
        <v>325</v>
      </c>
      <c r="D50" s="1" t="s">
        <v>324</v>
      </c>
      <c r="E50" s="9"/>
      <c r="F50" s="3"/>
      <c r="G50" s="2"/>
      <c r="H50" s="2"/>
      <c r="I50" s="2"/>
      <c r="J50" s="2"/>
      <c r="K50" s="2"/>
      <c r="L50" s="2">
        <v>8</v>
      </c>
      <c r="M50" s="2"/>
      <c r="N50" s="2"/>
      <c r="O50" s="2"/>
      <c r="P50" s="2"/>
      <c r="Q50" s="2"/>
      <c r="R50" s="2"/>
      <c r="S50" s="2"/>
      <c r="T50" s="57">
        <f>AJ50</f>
        <v>101</v>
      </c>
      <c r="U50" s="61">
        <f t="shared" si="6"/>
        <v>0</v>
      </c>
      <c r="V50" s="61">
        <f t="shared" si="6"/>
        <v>0</v>
      </c>
      <c r="W50" s="61">
        <f t="shared" si="6"/>
        <v>0</v>
      </c>
      <c r="X50" s="61">
        <f t="shared" si="6"/>
        <v>0</v>
      </c>
      <c r="Y50" s="61">
        <f t="shared" si="6"/>
        <v>0</v>
      </c>
      <c r="Z50" s="61">
        <f t="shared" si="6"/>
        <v>0</v>
      </c>
      <c r="AA50" s="61">
        <f t="shared" si="6"/>
        <v>0</v>
      </c>
      <c r="AB50" s="61">
        <f t="shared" si="6"/>
        <v>101</v>
      </c>
      <c r="AC50" s="61">
        <f t="shared" si="6"/>
        <v>0</v>
      </c>
      <c r="AD50" s="61">
        <f t="shared" si="6"/>
        <v>0</v>
      </c>
      <c r="AE50" s="61">
        <f t="shared" si="6"/>
        <v>0</v>
      </c>
      <c r="AF50" s="61">
        <f t="shared" si="6"/>
        <v>0</v>
      </c>
      <c r="AG50" s="61">
        <f t="shared" si="6"/>
        <v>0</v>
      </c>
      <c r="AH50" s="61">
        <f t="shared" si="6"/>
        <v>0</v>
      </c>
      <c r="AI50" s="61">
        <f t="shared" si="6"/>
        <v>0</v>
      </c>
      <c r="AJ50" s="62">
        <f>SUM(U50:AI50)</f>
        <v>101</v>
      </c>
      <c r="AK50" s="63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1:49" ht="33" customHeight="1">
      <c r="A51" s="58">
        <v>43</v>
      </c>
      <c r="B51" s="1" t="s">
        <v>350</v>
      </c>
      <c r="C51" s="1" t="s">
        <v>349</v>
      </c>
      <c r="D51" s="60"/>
      <c r="E51" s="60"/>
      <c r="F51" s="60"/>
      <c r="G51" s="2"/>
      <c r="H51" s="2"/>
      <c r="I51" s="2"/>
      <c r="J51" s="2"/>
      <c r="K51" s="2"/>
      <c r="L51" s="2"/>
      <c r="M51" s="2">
        <v>4</v>
      </c>
      <c r="N51" s="2"/>
      <c r="O51" s="2"/>
      <c r="P51" s="2"/>
      <c r="Q51" s="2"/>
      <c r="R51" s="2"/>
      <c r="S51" s="2"/>
      <c r="T51" s="57">
        <f>AJ51</f>
        <v>101</v>
      </c>
      <c r="U51" s="61">
        <f>IF(OR(E51="",E51="-"),0,E$8*(101+1000*LOG10(E$7/E51)))</f>
        <v>0</v>
      </c>
      <c r="V51" s="61">
        <f>IF(OR(F51="",F51="-"),0,F$8*(101+1000*LOG10(F$7/F51)))</f>
        <v>0</v>
      </c>
      <c r="W51" s="61">
        <f>IF(OR(G51="",G51="-"),0,G$8*(101+1000*LOG10(G$7/G51)))</f>
        <v>0</v>
      </c>
      <c r="X51" s="61">
        <f>IF(OR(H51="",H51="-"),0,H$8*(101+1000*LOG10(H$7/H51)))</f>
        <v>0</v>
      </c>
      <c r="Y51" s="61">
        <f>IF(OR(I51="",I51="-"),0,I$8*(101+1000*LOG10(I$7/I51)))</f>
        <v>0</v>
      </c>
      <c r="Z51" s="61">
        <f>IF(OR(J51="",J51="-"),0,J$8*(101+1000*LOG10(J$7/J51)))</f>
        <v>0</v>
      </c>
      <c r="AA51" s="61">
        <f>IF(OR(K51="",K51="-"),0,K$8*(101+1000*LOG10(K$7/K51)))</f>
        <v>0</v>
      </c>
      <c r="AB51" s="61">
        <f>IF(OR(L51="",L51="-"),0,L$8*(101+1000*LOG10(L$7/L51)))</f>
        <v>0</v>
      </c>
      <c r="AC51" s="61">
        <f>IF(OR(M51="",M51="-"),0,M$8*(101+1000*LOG10(M$7/M51)))</f>
        <v>101</v>
      </c>
      <c r="AD51" s="61">
        <f>IF(OR(N51="",N51="-"),0,N$8*(101+1000*LOG10(N$7/N51)))</f>
        <v>0</v>
      </c>
      <c r="AE51" s="61">
        <f>IF(OR(O51="",O51="-"),0,O$8*(101+1000*LOG10(O$7/O51)))</f>
        <v>0</v>
      </c>
      <c r="AF51" s="61">
        <f>IF(OR(P51="",P51="-"),0,P$8*(101+1000*LOG10(P$7/P51)))</f>
        <v>0</v>
      </c>
      <c r="AG51" s="61">
        <f>IF(OR(Q51="",Q51="-"),0,Q$8*(101+1000*LOG10(Q$7/Q51)))</f>
        <v>0</v>
      </c>
      <c r="AH51" s="61">
        <f>IF(OR(R51="",R51="-"),0,R$8*(101+1000*LOG10(R$7/R51)))</f>
        <v>0</v>
      </c>
      <c r="AI51" s="61">
        <f>IF(OR(S51="",S51="-"),0,S$8*(101+1000*LOG10(S$7/S51)))</f>
        <v>0</v>
      </c>
      <c r="AJ51" s="62">
        <f>SUM(U51:AI51)</f>
        <v>101</v>
      </c>
      <c r="AK51" s="63"/>
      <c r="AL51" s="63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  <row r="52" spans="1:49" ht="33" customHeight="1">
      <c r="A52" s="58">
        <v>44</v>
      </c>
      <c r="B52" s="3"/>
      <c r="C52" s="1" t="s">
        <v>404</v>
      </c>
      <c r="D52" s="18" t="s">
        <v>405</v>
      </c>
      <c r="E52" s="3"/>
      <c r="F52" s="3"/>
      <c r="G52" s="2"/>
      <c r="H52" s="2"/>
      <c r="I52" s="2"/>
      <c r="J52" s="2"/>
      <c r="K52" s="2"/>
      <c r="L52" s="2"/>
      <c r="M52" s="2"/>
      <c r="N52" s="2"/>
      <c r="O52" s="2">
        <v>8</v>
      </c>
      <c r="P52" s="2"/>
      <c r="Q52" s="2"/>
      <c r="R52" s="2"/>
      <c r="S52" s="2"/>
      <c r="T52" s="57">
        <f>AJ52</f>
        <v>101</v>
      </c>
      <c r="U52" s="61">
        <f>IF(OR(E52="",E52="-"),0,E$8*(101+1000*LOG10(E$7/E52)))</f>
        <v>0</v>
      </c>
      <c r="V52" s="61">
        <f>IF(OR(F52="",F52="-"),0,F$8*(101+1000*LOG10(F$7/F52)))</f>
        <v>0</v>
      </c>
      <c r="W52" s="61">
        <f>IF(OR(G52="",G52="-"),0,G$8*(101+1000*LOG10(G$7/G52)))</f>
        <v>0</v>
      </c>
      <c r="X52" s="61">
        <f>IF(OR(H52="",H52="-"),0,H$8*(101+1000*LOG10(H$7/H52)))</f>
        <v>0</v>
      </c>
      <c r="Y52" s="61">
        <f>IF(OR(I52="",I52="-"),0,I$8*(101+1000*LOG10(I$7/I52)))</f>
        <v>0</v>
      </c>
      <c r="Z52" s="61">
        <f>IF(OR(J52="",J52="-"),0,J$8*(101+1000*LOG10(J$7/J52)))</f>
        <v>0</v>
      </c>
      <c r="AA52" s="61">
        <f>IF(OR(K52="",K52="-"),0,K$8*(101+1000*LOG10(K$7/K52)))</f>
        <v>0</v>
      </c>
      <c r="AB52" s="61">
        <f>IF(OR(L52="",L52="-"),0,L$8*(101+1000*LOG10(L$7/L52)))</f>
        <v>0</v>
      </c>
      <c r="AC52" s="61">
        <f>IF(OR(M52="",M52="-"),0,M$8*(101+1000*LOG10(M$7/M52)))</f>
        <v>0</v>
      </c>
      <c r="AD52" s="61">
        <f>IF(OR(N52="",N52="-"),0,N$8*(101+1000*LOG10(N$7/N52)))</f>
        <v>0</v>
      </c>
      <c r="AE52" s="61">
        <f>IF(OR(O52="",O52="-"),0,O$8*(101+1000*LOG10(O$7/O52)))</f>
        <v>101</v>
      </c>
      <c r="AF52" s="61">
        <f>IF(OR(P52="",P52="-"),0,P$8*(101+1000*LOG10(P$7/P52)))</f>
        <v>0</v>
      </c>
      <c r="AG52" s="61">
        <f>IF(OR(Q52="",Q52="-"),0,Q$8*(101+1000*LOG10(Q$7/Q52)))</f>
        <v>0</v>
      </c>
      <c r="AH52" s="61">
        <f>IF(OR(R52="",R52="-"),0,R$8*(101+1000*LOG10(R$7/R52)))</f>
        <v>0</v>
      </c>
      <c r="AI52" s="61">
        <f>IF(OR(S52="",S52="-"),0,S$8*(101+1000*LOG10(S$7/S52)))</f>
        <v>0</v>
      </c>
      <c r="AJ52" s="62">
        <f>SUM(U52:AI52)</f>
        <v>101</v>
      </c>
      <c r="AK52" s="63"/>
      <c r="AL52" s="63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</row>
  </sheetData>
  <sheetProtection/>
  <mergeCells count="7">
    <mergeCell ref="T6:T8"/>
    <mergeCell ref="A2:H2"/>
    <mergeCell ref="A4:H4"/>
    <mergeCell ref="A6:A8"/>
    <mergeCell ref="B6:B8"/>
    <mergeCell ref="C6:C8"/>
    <mergeCell ref="L3:M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0"/>
  <sheetViews>
    <sheetView zoomScale="65" zoomScaleNormal="65" zoomScalePageLayoutView="0" workbookViewId="0" topLeftCell="A12">
      <selection activeCell="F27" sqref="F27"/>
    </sheetView>
  </sheetViews>
  <sheetFormatPr defaultColWidth="9.140625" defaultRowHeight="12.75"/>
  <cols>
    <col min="1" max="1" width="9.140625" style="65" customWidth="1"/>
    <col min="2" max="2" width="14.57421875" style="65" customWidth="1"/>
    <col min="3" max="3" width="31.00390625" style="65" bestFit="1" customWidth="1"/>
    <col min="4" max="4" width="22.00390625" style="65" customWidth="1"/>
    <col min="5" max="5" width="13.421875" style="65" customWidth="1"/>
    <col min="6" max="6" width="14.00390625" style="65" customWidth="1"/>
    <col min="7" max="7" width="13.57421875" style="65" customWidth="1"/>
    <col min="8" max="8" width="14.140625" style="65" customWidth="1"/>
    <col min="9" max="9" width="11.8515625" style="65" customWidth="1"/>
    <col min="10" max="10" width="12.7109375" style="65" customWidth="1"/>
    <col min="11" max="12" width="14.00390625" style="65" customWidth="1"/>
    <col min="13" max="15" width="14.421875" style="65" customWidth="1"/>
    <col min="16" max="19" width="12.7109375" style="65" customWidth="1"/>
    <col min="20" max="20" width="12.28125" style="74" bestFit="1" customWidth="1"/>
    <col min="21" max="22" width="11.28125" style="75" customWidth="1"/>
    <col min="23" max="35" width="9.140625" style="75" customWidth="1"/>
    <col min="36" max="36" width="8.8515625" style="75" customWidth="1"/>
    <col min="37" max="38" width="9.140625" style="85" customWidth="1"/>
    <col min="39" max="16384" width="9.140625" style="65" customWidth="1"/>
  </cols>
  <sheetData>
    <row r="1" spans="21:38" s="74" customFormat="1" ht="15"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6"/>
    </row>
    <row r="2" spans="1:38" s="74" customFormat="1" ht="15">
      <c r="A2" s="100" t="s">
        <v>6</v>
      </c>
      <c r="B2" s="100"/>
      <c r="C2" s="100"/>
      <c r="D2" s="100"/>
      <c r="E2" s="100"/>
      <c r="F2" s="100"/>
      <c r="G2" s="100"/>
      <c r="H2" s="100"/>
      <c r="I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  <c r="AL2" s="76"/>
    </row>
    <row r="3" spans="12:38" s="74" customFormat="1" ht="15">
      <c r="L3" s="100" t="s">
        <v>8</v>
      </c>
      <c r="M3" s="106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  <c r="AL3" s="76"/>
    </row>
    <row r="4" spans="1:38" s="74" customFormat="1" ht="18" customHeight="1">
      <c r="A4" s="101" t="s">
        <v>130</v>
      </c>
      <c r="B4" s="101"/>
      <c r="C4" s="101"/>
      <c r="D4" s="101"/>
      <c r="E4" s="101"/>
      <c r="F4" s="101"/>
      <c r="G4" s="101"/>
      <c r="H4" s="101"/>
      <c r="I4" s="78"/>
      <c r="L4" s="74">
        <f>SUM(E7:R7)/8</f>
        <v>3.625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6"/>
    </row>
    <row r="5" spans="1:38" s="74" customFormat="1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</row>
    <row r="6" spans="1:38" s="82" customFormat="1" ht="15" customHeight="1">
      <c r="A6" s="102" t="s">
        <v>0</v>
      </c>
      <c r="B6" s="97" t="s">
        <v>1</v>
      </c>
      <c r="C6" s="97" t="s">
        <v>7</v>
      </c>
      <c r="D6" s="79" t="s">
        <v>2</v>
      </c>
      <c r="E6" s="79" t="s">
        <v>123</v>
      </c>
      <c r="F6" s="79" t="s">
        <v>78</v>
      </c>
      <c r="G6" s="79" t="s">
        <v>124</v>
      </c>
      <c r="H6" s="79" t="s">
        <v>80</v>
      </c>
      <c r="I6" s="79" t="s">
        <v>79</v>
      </c>
      <c r="J6" s="79" t="s">
        <v>125</v>
      </c>
      <c r="K6" s="79" t="s">
        <v>35</v>
      </c>
      <c r="L6" s="79" t="s">
        <v>470</v>
      </c>
      <c r="M6" s="79" t="s">
        <v>34</v>
      </c>
      <c r="N6" s="79" t="s">
        <v>82</v>
      </c>
      <c r="O6" s="79" t="s">
        <v>16</v>
      </c>
      <c r="P6" s="79" t="s">
        <v>23</v>
      </c>
      <c r="Q6" s="79" t="s">
        <v>126</v>
      </c>
      <c r="R6" s="79" t="s">
        <v>127</v>
      </c>
      <c r="S6" s="79" t="s">
        <v>128</v>
      </c>
      <c r="T6" s="97" t="s">
        <v>3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1"/>
    </row>
    <row r="7" spans="1:38" s="82" customFormat="1" ht="14.25" customHeight="1">
      <c r="A7" s="103"/>
      <c r="B7" s="98"/>
      <c r="C7" s="98"/>
      <c r="D7" s="83" t="s">
        <v>4</v>
      </c>
      <c r="E7" s="84">
        <f>COUNTIF(E9:E29,"&gt;0")</f>
        <v>5</v>
      </c>
      <c r="F7" s="84">
        <f>COUNTIF(F9:F29,"&gt;0")</f>
        <v>0</v>
      </c>
      <c r="G7" s="84">
        <f aca="true" t="shared" si="0" ref="G7:S7">COUNTIF(G9:G29,"&gt;0")</f>
        <v>4</v>
      </c>
      <c r="H7" s="84">
        <f t="shared" si="0"/>
        <v>7</v>
      </c>
      <c r="I7" s="84">
        <f t="shared" si="0"/>
        <v>0</v>
      </c>
      <c r="J7" s="84">
        <f t="shared" si="0"/>
        <v>4</v>
      </c>
      <c r="K7" s="84">
        <f t="shared" si="0"/>
        <v>0</v>
      </c>
      <c r="L7" s="84">
        <f t="shared" si="0"/>
        <v>0</v>
      </c>
      <c r="M7" s="84">
        <f t="shared" si="0"/>
        <v>5</v>
      </c>
      <c r="N7" s="84">
        <f t="shared" si="0"/>
        <v>0</v>
      </c>
      <c r="O7" s="84">
        <f t="shared" si="0"/>
        <v>0</v>
      </c>
      <c r="P7" s="84">
        <f t="shared" si="0"/>
        <v>0</v>
      </c>
      <c r="Q7" s="84">
        <f t="shared" si="0"/>
        <v>4</v>
      </c>
      <c r="R7" s="84">
        <f t="shared" si="0"/>
        <v>0</v>
      </c>
      <c r="S7" s="84">
        <f t="shared" si="0"/>
        <v>5</v>
      </c>
      <c r="T7" s="98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81"/>
    </row>
    <row r="8" spans="1:38" s="82" customFormat="1" ht="14.25" customHeight="1">
      <c r="A8" s="104"/>
      <c r="B8" s="105"/>
      <c r="C8" s="105"/>
      <c r="D8" s="83" t="s">
        <v>5</v>
      </c>
      <c r="E8" s="83">
        <v>1</v>
      </c>
      <c r="F8" s="83">
        <v>1</v>
      </c>
      <c r="G8" s="84">
        <v>0.5</v>
      </c>
      <c r="H8" s="84">
        <v>1</v>
      </c>
      <c r="I8" s="84">
        <v>0.7</v>
      </c>
      <c r="J8" s="84">
        <v>0.5</v>
      </c>
      <c r="K8" s="84">
        <v>0.7</v>
      </c>
      <c r="L8" s="84">
        <v>1</v>
      </c>
      <c r="M8" s="84">
        <v>1</v>
      </c>
      <c r="N8" s="84">
        <v>1</v>
      </c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9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  <c r="AL8" s="81"/>
    </row>
    <row r="9" spans="1:49" ht="33" customHeight="1">
      <c r="A9" s="58">
        <v>1</v>
      </c>
      <c r="B9" s="1" t="s">
        <v>176</v>
      </c>
      <c r="C9" s="1" t="s">
        <v>33</v>
      </c>
      <c r="D9" s="1"/>
      <c r="E9" s="3">
        <v>1</v>
      </c>
      <c r="F9" s="3"/>
      <c r="G9" s="2"/>
      <c r="H9" s="2">
        <v>2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">
        <v>1</v>
      </c>
      <c r="R9" s="2"/>
      <c r="S9" s="2"/>
      <c r="T9" s="57">
        <f>AJ9</f>
        <v>3299.598040014257</v>
      </c>
      <c r="U9" s="61">
        <f aca="true" t="shared" si="1" ref="U9:AI20">IF(OR(E9="",E9="-"),0,E$8*(101+1000*LOG10(E$7/E9)))</f>
        <v>799.9700043360189</v>
      </c>
      <c r="V9" s="61">
        <f t="shared" si="1"/>
        <v>0</v>
      </c>
      <c r="W9" s="61">
        <f t="shared" si="1"/>
        <v>0</v>
      </c>
      <c r="X9" s="61">
        <f t="shared" si="1"/>
        <v>645.0680443502756</v>
      </c>
      <c r="Y9" s="61">
        <f t="shared" si="1"/>
        <v>0</v>
      </c>
      <c r="Z9" s="61">
        <f t="shared" si="1"/>
        <v>351.5299956639812</v>
      </c>
      <c r="AA9" s="61">
        <f t="shared" si="1"/>
        <v>0</v>
      </c>
      <c r="AB9" s="61">
        <f t="shared" si="1"/>
        <v>0</v>
      </c>
      <c r="AC9" s="61">
        <f t="shared" si="1"/>
        <v>799.9700043360189</v>
      </c>
      <c r="AD9" s="61">
        <f t="shared" si="1"/>
        <v>0</v>
      </c>
      <c r="AE9" s="61">
        <f t="shared" si="1"/>
        <v>0</v>
      </c>
      <c r="AF9" s="61">
        <f t="shared" si="1"/>
        <v>0</v>
      </c>
      <c r="AG9" s="61">
        <f t="shared" si="1"/>
        <v>703.0599913279624</v>
      </c>
      <c r="AH9" s="61">
        <f t="shared" si="1"/>
        <v>0</v>
      </c>
      <c r="AI9" s="61">
        <f t="shared" si="1"/>
        <v>0</v>
      </c>
      <c r="AJ9" s="62">
        <f>SUM(U9:AI9)</f>
        <v>3299.598040014257</v>
      </c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33" customHeight="1">
      <c r="A10" s="58">
        <v>2</v>
      </c>
      <c r="B10" s="1" t="s">
        <v>101</v>
      </c>
      <c r="C10" s="1" t="s">
        <v>174</v>
      </c>
      <c r="D10" s="1" t="s">
        <v>179</v>
      </c>
      <c r="E10" s="3">
        <v>2</v>
      </c>
      <c r="F10" s="3"/>
      <c r="G10" s="2"/>
      <c r="H10" s="2">
        <v>1</v>
      </c>
      <c r="I10" s="2"/>
      <c r="J10" s="2">
        <v>4</v>
      </c>
      <c r="K10" s="2"/>
      <c r="L10" s="2"/>
      <c r="M10" s="2">
        <v>3</v>
      </c>
      <c r="N10" s="2"/>
      <c r="O10" s="2"/>
      <c r="P10" s="2"/>
      <c r="Q10" s="2"/>
      <c r="R10" s="2"/>
      <c r="S10" s="2">
        <v>1</v>
      </c>
      <c r="T10" s="57">
        <f>AJ10</f>
        <v>2618.3568026386697</v>
      </c>
      <c r="U10" s="61">
        <f t="shared" si="1"/>
        <v>498.9400086720376</v>
      </c>
      <c r="V10" s="61">
        <f t="shared" si="1"/>
        <v>0</v>
      </c>
      <c r="W10" s="61">
        <f t="shared" si="1"/>
        <v>0</v>
      </c>
      <c r="X10" s="61">
        <f t="shared" si="1"/>
        <v>946.0980400142569</v>
      </c>
      <c r="Y10" s="61">
        <f t="shared" si="1"/>
        <v>0</v>
      </c>
      <c r="Z10" s="61">
        <f t="shared" si="1"/>
        <v>50.5</v>
      </c>
      <c r="AA10" s="61">
        <f t="shared" si="1"/>
        <v>0</v>
      </c>
      <c r="AB10" s="61">
        <f t="shared" si="1"/>
        <v>0</v>
      </c>
      <c r="AC10" s="61">
        <f t="shared" si="1"/>
        <v>322.8487496163564</v>
      </c>
      <c r="AD10" s="61">
        <f t="shared" si="1"/>
        <v>0</v>
      </c>
      <c r="AE10" s="61">
        <f t="shared" si="1"/>
        <v>0</v>
      </c>
      <c r="AF10" s="61">
        <f t="shared" si="1"/>
        <v>0</v>
      </c>
      <c r="AG10" s="61">
        <f t="shared" si="1"/>
        <v>0</v>
      </c>
      <c r="AH10" s="61">
        <f t="shared" si="1"/>
        <v>0</v>
      </c>
      <c r="AI10" s="61">
        <f t="shared" si="1"/>
        <v>799.9700043360189</v>
      </c>
      <c r="AJ10" s="62">
        <f aca="true" t="shared" si="2" ref="AJ10:AJ20">SUM(U10:AI10)</f>
        <v>2618.3568026386697</v>
      </c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33" customHeight="1">
      <c r="A11" s="58">
        <v>3</v>
      </c>
      <c r="B11" s="1" t="s">
        <v>177</v>
      </c>
      <c r="C11" s="1" t="s">
        <v>102</v>
      </c>
      <c r="D11" s="1" t="s">
        <v>177</v>
      </c>
      <c r="E11" s="9">
        <v>3</v>
      </c>
      <c r="F11" s="4"/>
      <c r="G11" s="2"/>
      <c r="H11" s="2">
        <v>3</v>
      </c>
      <c r="I11" s="2"/>
      <c r="J11" s="2">
        <v>2</v>
      </c>
      <c r="K11" s="2"/>
      <c r="L11" s="2"/>
      <c r="M11" s="2">
        <v>2</v>
      </c>
      <c r="N11" s="2"/>
      <c r="O11" s="2"/>
      <c r="P11" s="2"/>
      <c r="Q11" s="2">
        <v>2</v>
      </c>
      <c r="R11" s="2"/>
      <c r="S11" s="2"/>
      <c r="T11" s="57">
        <f>AJ11</f>
        <v>1893.8105370789604</v>
      </c>
      <c r="U11" s="61">
        <f t="shared" si="1"/>
        <v>322.8487496163564</v>
      </c>
      <c r="V11" s="61">
        <f t="shared" si="1"/>
        <v>0</v>
      </c>
      <c r="W11" s="61">
        <f t="shared" si="1"/>
        <v>0</v>
      </c>
      <c r="X11" s="61">
        <f t="shared" si="1"/>
        <v>468.97678529459444</v>
      </c>
      <c r="Y11" s="61">
        <f t="shared" si="1"/>
        <v>0</v>
      </c>
      <c r="Z11" s="61">
        <f t="shared" si="1"/>
        <v>201.0149978319906</v>
      </c>
      <c r="AA11" s="61">
        <f t="shared" si="1"/>
        <v>0</v>
      </c>
      <c r="AB11" s="61">
        <f t="shared" si="1"/>
        <v>0</v>
      </c>
      <c r="AC11" s="61">
        <f t="shared" si="1"/>
        <v>498.9400086720376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402.0299956639812</v>
      </c>
      <c r="AH11" s="61">
        <f t="shared" si="1"/>
        <v>0</v>
      </c>
      <c r="AI11" s="61">
        <f t="shared" si="1"/>
        <v>0</v>
      </c>
      <c r="AJ11" s="62">
        <f t="shared" si="2"/>
        <v>1893.8105370789604</v>
      </c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ht="33" customHeight="1">
      <c r="A12" s="58">
        <v>4</v>
      </c>
      <c r="B12" s="1" t="s">
        <v>178</v>
      </c>
      <c r="C12" s="1" t="s">
        <v>175</v>
      </c>
      <c r="D12" s="1"/>
      <c r="E12" s="4">
        <v>4</v>
      </c>
      <c r="F12" s="4"/>
      <c r="G12" s="2">
        <v>2</v>
      </c>
      <c r="H12" s="2">
        <v>6</v>
      </c>
      <c r="I12" s="2"/>
      <c r="J12" s="2">
        <v>3</v>
      </c>
      <c r="K12" s="2"/>
      <c r="L12" s="2"/>
      <c r="M12" s="2">
        <v>5</v>
      </c>
      <c r="N12" s="2"/>
      <c r="O12" s="2"/>
      <c r="P12" s="2"/>
      <c r="Q12" s="2">
        <v>3</v>
      </c>
      <c r="R12" s="2"/>
      <c r="S12" s="2">
        <v>3</v>
      </c>
      <c r="T12" s="57">
        <f>AJ12</f>
        <v>1329.6286549994666</v>
      </c>
      <c r="U12" s="61">
        <f t="shared" si="1"/>
        <v>197.9100130080564</v>
      </c>
      <c r="V12" s="61">
        <f t="shared" si="1"/>
        <v>0</v>
      </c>
      <c r="W12" s="61">
        <f t="shared" si="1"/>
        <v>201.0149978319906</v>
      </c>
      <c r="X12" s="61">
        <f t="shared" si="1"/>
        <v>167.94678963061324</v>
      </c>
      <c r="Y12" s="61">
        <f t="shared" si="1"/>
        <v>0</v>
      </c>
      <c r="Z12" s="61">
        <f t="shared" si="1"/>
        <v>112.96936830414997</v>
      </c>
      <c r="AA12" s="61">
        <f t="shared" si="1"/>
        <v>0</v>
      </c>
      <c r="AB12" s="61">
        <f t="shared" si="1"/>
        <v>0</v>
      </c>
      <c r="AC12" s="61">
        <f t="shared" si="1"/>
        <v>101</v>
      </c>
      <c r="AD12" s="61">
        <f t="shared" si="1"/>
        <v>0</v>
      </c>
      <c r="AE12" s="61">
        <f t="shared" si="1"/>
        <v>0</v>
      </c>
      <c r="AF12" s="61">
        <f t="shared" si="1"/>
        <v>0</v>
      </c>
      <c r="AG12" s="61">
        <f t="shared" si="1"/>
        <v>225.93873660829993</v>
      </c>
      <c r="AH12" s="61">
        <f t="shared" si="1"/>
        <v>0</v>
      </c>
      <c r="AI12" s="61">
        <f t="shared" si="1"/>
        <v>322.8487496163564</v>
      </c>
      <c r="AJ12" s="62">
        <f t="shared" si="2"/>
        <v>1329.6286549994666</v>
      </c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ht="33" customHeight="1">
      <c r="A13" s="58">
        <v>5</v>
      </c>
      <c r="B13" s="8" t="s">
        <v>219</v>
      </c>
      <c r="C13" s="1" t="s">
        <v>220</v>
      </c>
      <c r="D13" s="1"/>
      <c r="E13" s="8"/>
      <c r="F13" s="8"/>
      <c r="G13" s="2"/>
      <c r="H13" s="2">
        <v>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2</v>
      </c>
      <c r="T13" s="57">
        <f>AJ13</f>
        <v>842.9780573583321</v>
      </c>
      <c r="U13" s="61">
        <f t="shared" si="1"/>
        <v>0</v>
      </c>
      <c r="V13" s="61">
        <f t="shared" si="1"/>
        <v>0</v>
      </c>
      <c r="W13" s="61">
        <f t="shared" si="1"/>
        <v>0</v>
      </c>
      <c r="X13" s="61">
        <f t="shared" si="1"/>
        <v>344.0380486862945</v>
      </c>
      <c r="Y13" s="61">
        <f t="shared" si="1"/>
        <v>0</v>
      </c>
      <c r="Z13" s="61">
        <f t="shared" si="1"/>
        <v>0</v>
      </c>
      <c r="AA13" s="61">
        <f t="shared" si="1"/>
        <v>0</v>
      </c>
      <c r="AB13" s="61">
        <f t="shared" si="1"/>
        <v>0</v>
      </c>
      <c r="AC13" s="61">
        <f t="shared" si="1"/>
        <v>0</v>
      </c>
      <c r="AD13" s="61">
        <f t="shared" si="1"/>
        <v>0</v>
      </c>
      <c r="AE13" s="61">
        <f t="shared" si="1"/>
        <v>0</v>
      </c>
      <c r="AF13" s="61">
        <f t="shared" si="1"/>
        <v>0</v>
      </c>
      <c r="AG13" s="61">
        <f t="shared" si="1"/>
        <v>0</v>
      </c>
      <c r="AH13" s="61">
        <f t="shared" si="1"/>
        <v>0</v>
      </c>
      <c r="AI13" s="61">
        <f t="shared" si="1"/>
        <v>498.9400086720376</v>
      </c>
      <c r="AJ13" s="62">
        <f t="shared" si="2"/>
        <v>842.9780573583321</v>
      </c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33" customHeight="1">
      <c r="A14" s="58">
        <v>6</v>
      </c>
      <c r="B14" s="1" t="s">
        <v>105</v>
      </c>
      <c r="C14" s="1" t="s">
        <v>103</v>
      </c>
      <c r="D14" s="1" t="s">
        <v>104</v>
      </c>
      <c r="E14" s="1">
        <v>5</v>
      </c>
      <c r="F14" s="8"/>
      <c r="G14" s="2"/>
      <c r="H14" s="2">
        <v>5</v>
      </c>
      <c r="I14" s="2"/>
      <c r="J14" s="2"/>
      <c r="K14" s="2"/>
      <c r="L14" s="2"/>
      <c r="M14" s="2">
        <v>4</v>
      </c>
      <c r="N14" s="2"/>
      <c r="O14" s="2"/>
      <c r="P14" s="2"/>
      <c r="Q14" s="2"/>
      <c r="R14" s="2"/>
      <c r="S14" s="2"/>
      <c r="T14" s="57">
        <f>AJ14</f>
        <v>546.0380486862944</v>
      </c>
      <c r="U14" s="61">
        <f t="shared" si="1"/>
        <v>101</v>
      </c>
      <c r="V14" s="61">
        <f t="shared" si="1"/>
        <v>0</v>
      </c>
      <c r="W14" s="61">
        <f t="shared" si="1"/>
        <v>0</v>
      </c>
      <c r="X14" s="61">
        <f t="shared" si="1"/>
        <v>247.128035678238</v>
      </c>
      <c r="Y14" s="61">
        <f t="shared" si="1"/>
        <v>0</v>
      </c>
      <c r="Z14" s="61">
        <f t="shared" si="1"/>
        <v>0</v>
      </c>
      <c r="AA14" s="61">
        <f t="shared" si="1"/>
        <v>0</v>
      </c>
      <c r="AB14" s="61">
        <f t="shared" si="1"/>
        <v>0</v>
      </c>
      <c r="AC14" s="61">
        <f t="shared" si="1"/>
        <v>197.9100130080564</v>
      </c>
      <c r="AD14" s="61">
        <f t="shared" si="1"/>
        <v>0</v>
      </c>
      <c r="AE14" s="61">
        <f t="shared" si="1"/>
        <v>0</v>
      </c>
      <c r="AF14" s="61">
        <f t="shared" si="1"/>
        <v>0</v>
      </c>
      <c r="AG14" s="61">
        <f t="shared" si="1"/>
        <v>0</v>
      </c>
      <c r="AH14" s="61">
        <f t="shared" si="1"/>
        <v>0</v>
      </c>
      <c r="AI14" s="61">
        <f t="shared" si="1"/>
        <v>0</v>
      </c>
      <c r="AJ14" s="62">
        <f t="shared" si="2"/>
        <v>546.0380486862944</v>
      </c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ht="33" customHeight="1">
      <c r="A15" s="58">
        <v>7</v>
      </c>
      <c r="B15" s="3"/>
      <c r="C15" s="3" t="s">
        <v>214</v>
      </c>
      <c r="D15" s="3" t="s">
        <v>218</v>
      </c>
      <c r="E15" s="3"/>
      <c r="F15" s="3"/>
      <c r="G15" s="2">
        <v>1</v>
      </c>
      <c r="H15" s="2">
        <v>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7">
        <f>AJ15</f>
        <v>452.5299956639812</v>
      </c>
      <c r="U15" s="61">
        <f t="shared" si="1"/>
        <v>0</v>
      </c>
      <c r="V15" s="61">
        <f t="shared" si="1"/>
        <v>0</v>
      </c>
      <c r="W15" s="61">
        <f t="shared" si="1"/>
        <v>351.5299956639812</v>
      </c>
      <c r="X15" s="61">
        <f t="shared" si="1"/>
        <v>101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 t="shared" si="1"/>
        <v>0</v>
      </c>
      <c r="AE15" s="61">
        <f t="shared" si="1"/>
        <v>0</v>
      </c>
      <c r="AF15" s="61">
        <f t="shared" si="1"/>
        <v>0</v>
      </c>
      <c r="AG15" s="61">
        <f t="shared" si="1"/>
        <v>0</v>
      </c>
      <c r="AH15" s="61">
        <f t="shared" si="1"/>
        <v>0</v>
      </c>
      <c r="AI15" s="61">
        <f t="shared" si="1"/>
        <v>0</v>
      </c>
      <c r="AJ15" s="62">
        <f t="shared" si="2"/>
        <v>452.5299956639812</v>
      </c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  <row r="16" spans="1:49" ht="33" customHeight="1">
      <c r="A16" s="58">
        <v>8</v>
      </c>
      <c r="B16" s="8" t="s">
        <v>178</v>
      </c>
      <c r="C16" s="8" t="s">
        <v>508</v>
      </c>
      <c r="D16" s="8" t="s">
        <v>509</v>
      </c>
      <c r="E16" s="8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4</v>
      </c>
      <c r="T16" s="57">
        <f>AJ16</f>
        <v>197.9100130080564</v>
      </c>
      <c r="U16" s="61">
        <f t="shared" si="1"/>
        <v>0</v>
      </c>
      <c r="V16" s="61">
        <f t="shared" si="1"/>
        <v>0</v>
      </c>
      <c r="W16" s="61">
        <f t="shared" si="1"/>
        <v>0</v>
      </c>
      <c r="X16" s="61">
        <f t="shared" si="1"/>
        <v>0</v>
      </c>
      <c r="Y16" s="61">
        <f t="shared" si="1"/>
        <v>0</v>
      </c>
      <c r="Z16" s="61">
        <f t="shared" si="1"/>
        <v>0</v>
      </c>
      <c r="AA16" s="61">
        <f t="shared" si="1"/>
        <v>0</v>
      </c>
      <c r="AB16" s="61">
        <f t="shared" si="1"/>
        <v>0</v>
      </c>
      <c r="AC16" s="61">
        <f t="shared" si="1"/>
        <v>0</v>
      </c>
      <c r="AD16" s="61">
        <f t="shared" si="1"/>
        <v>0</v>
      </c>
      <c r="AE16" s="61">
        <f t="shared" si="1"/>
        <v>0</v>
      </c>
      <c r="AF16" s="61">
        <f t="shared" si="1"/>
        <v>0</v>
      </c>
      <c r="AG16" s="61">
        <f t="shared" si="1"/>
        <v>0</v>
      </c>
      <c r="AH16" s="61">
        <f t="shared" si="1"/>
        <v>0</v>
      </c>
      <c r="AI16" s="61">
        <f t="shared" si="1"/>
        <v>197.9100130080564</v>
      </c>
      <c r="AJ16" s="62">
        <f t="shared" si="2"/>
        <v>197.9100130080564</v>
      </c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49" ht="33" customHeight="1">
      <c r="A17" s="58">
        <v>9</v>
      </c>
      <c r="B17" s="1" t="s">
        <v>101</v>
      </c>
      <c r="C17" s="1" t="s">
        <v>215</v>
      </c>
      <c r="D17" s="1"/>
      <c r="E17" s="1"/>
      <c r="F17" s="3"/>
      <c r="G17" s="2">
        <v>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7">
        <f>AJ17</f>
        <v>112.96936830414997</v>
      </c>
      <c r="U17" s="61">
        <f t="shared" si="1"/>
        <v>0</v>
      </c>
      <c r="V17" s="61">
        <f t="shared" si="1"/>
        <v>0</v>
      </c>
      <c r="W17" s="61">
        <f t="shared" si="1"/>
        <v>112.96936830414997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61">
        <f t="shared" si="1"/>
        <v>0</v>
      </c>
      <c r="AB17" s="61">
        <f t="shared" si="1"/>
        <v>0</v>
      </c>
      <c r="AC17" s="61">
        <f t="shared" si="1"/>
        <v>0</v>
      </c>
      <c r="AD17" s="61">
        <f t="shared" si="1"/>
        <v>0</v>
      </c>
      <c r="AE17" s="61">
        <f t="shared" si="1"/>
        <v>0</v>
      </c>
      <c r="AF17" s="61">
        <f t="shared" si="1"/>
        <v>0</v>
      </c>
      <c r="AG17" s="61">
        <f t="shared" si="1"/>
        <v>0</v>
      </c>
      <c r="AH17" s="61">
        <f t="shared" si="1"/>
        <v>0</v>
      </c>
      <c r="AI17" s="61">
        <f t="shared" si="1"/>
        <v>0</v>
      </c>
      <c r="AJ17" s="62">
        <f t="shared" si="2"/>
        <v>112.96936830414997</v>
      </c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ht="33" customHeight="1">
      <c r="A18" s="58">
        <v>10</v>
      </c>
      <c r="B18" s="8"/>
      <c r="C18" s="8" t="s">
        <v>484</v>
      </c>
      <c r="D18" s="9" t="s">
        <v>485</v>
      </c>
      <c r="E18" s="9"/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4</v>
      </c>
      <c r="R18" s="2"/>
      <c r="S18" s="2"/>
      <c r="T18" s="57">
        <f>AJ18</f>
        <v>101</v>
      </c>
      <c r="U18" s="61">
        <f t="shared" si="1"/>
        <v>0</v>
      </c>
      <c r="V18" s="61">
        <f t="shared" si="1"/>
        <v>0</v>
      </c>
      <c r="W18" s="61">
        <f t="shared" si="1"/>
        <v>0</v>
      </c>
      <c r="X18" s="61">
        <f t="shared" si="1"/>
        <v>0</v>
      </c>
      <c r="Y18" s="61">
        <f t="shared" si="1"/>
        <v>0</v>
      </c>
      <c r="Z18" s="61">
        <f t="shared" si="1"/>
        <v>0</v>
      </c>
      <c r="AA18" s="61">
        <f t="shared" si="1"/>
        <v>0</v>
      </c>
      <c r="AB18" s="61">
        <f t="shared" si="1"/>
        <v>0</v>
      </c>
      <c r="AC18" s="61">
        <f t="shared" si="1"/>
        <v>0</v>
      </c>
      <c r="AD18" s="61">
        <f t="shared" si="1"/>
        <v>0</v>
      </c>
      <c r="AE18" s="61">
        <f t="shared" si="1"/>
        <v>0</v>
      </c>
      <c r="AF18" s="61">
        <f t="shared" si="1"/>
        <v>0</v>
      </c>
      <c r="AG18" s="61">
        <f t="shared" si="1"/>
        <v>101</v>
      </c>
      <c r="AH18" s="61">
        <f t="shared" si="1"/>
        <v>0</v>
      </c>
      <c r="AI18" s="61">
        <f t="shared" si="1"/>
        <v>0</v>
      </c>
      <c r="AJ18" s="62">
        <f t="shared" si="2"/>
        <v>101</v>
      </c>
      <c r="AK18" s="63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1:49" ht="33" customHeight="1">
      <c r="A19" s="58">
        <v>11</v>
      </c>
      <c r="B19" s="3" t="s">
        <v>512</v>
      </c>
      <c r="C19" s="1" t="s">
        <v>510</v>
      </c>
      <c r="D19" s="19" t="s">
        <v>511</v>
      </c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5</v>
      </c>
      <c r="T19" s="57">
        <f>AJ19</f>
        <v>101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  <c r="AA19" s="61">
        <f t="shared" si="1"/>
        <v>0</v>
      </c>
      <c r="AB19" s="61">
        <f t="shared" si="1"/>
        <v>0</v>
      </c>
      <c r="AC19" s="61">
        <f t="shared" si="1"/>
        <v>0</v>
      </c>
      <c r="AD19" s="61">
        <f t="shared" si="1"/>
        <v>0</v>
      </c>
      <c r="AE19" s="61">
        <f t="shared" si="1"/>
        <v>0</v>
      </c>
      <c r="AF19" s="61">
        <f t="shared" si="1"/>
        <v>0</v>
      </c>
      <c r="AG19" s="61">
        <f t="shared" si="1"/>
        <v>0</v>
      </c>
      <c r="AH19" s="61">
        <f t="shared" si="1"/>
        <v>0</v>
      </c>
      <c r="AI19" s="61">
        <f t="shared" si="1"/>
        <v>101</v>
      </c>
      <c r="AJ19" s="62">
        <f t="shared" si="2"/>
        <v>101</v>
      </c>
      <c r="AK19" s="63"/>
      <c r="AL19" s="6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ht="33" customHeight="1">
      <c r="A20" s="58">
        <v>12</v>
      </c>
      <c r="B20" s="3"/>
      <c r="C20" s="56" t="s">
        <v>216</v>
      </c>
      <c r="D20" s="3" t="s">
        <v>217</v>
      </c>
      <c r="E20" s="3"/>
      <c r="F20" s="3"/>
      <c r="G20" s="2">
        <v>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7">
        <f>AJ20</f>
        <v>50.5</v>
      </c>
      <c r="U20" s="61">
        <f t="shared" si="1"/>
        <v>0</v>
      </c>
      <c r="V20" s="61">
        <f t="shared" si="1"/>
        <v>0</v>
      </c>
      <c r="W20" s="61">
        <f t="shared" si="1"/>
        <v>50.5</v>
      </c>
      <c r="X20" s="61">
        <f t="shared" si="1"/>
        <v>0</v>
      </c>
      <c r="Y20" s="61">
        <f t="shared" si="1"/>
        <v>0</v>
      </c>
      <c r="Z20" s="61">
        <f t="shared" si="1"/>
        <v>0</v>
      </c>
      <c r="AA20" s="61">
        <f t="shared" si="1"/>
        <v>0</v>
      </c>
      <c r="AB20" s="61">
        <f t="shared" si="1"/>
        <v>0</v>
      </c>
      <c r="AC20" s="61">
        <f t="shared" si="1"/>
        <v>0</v>
      </c>
      <c r="AD20" s="61">
        <f t="shared" si="1"/>
        <v>0</v>
      </c>
      <c r="AE20" s="61">
        <f t="shared" si="1"/>
        <v>0</v>
      </c>
      <c r="AF20" s="61">
        <f t="shared" si="1"/>
        <v>0</v>
      </c>
      <c r="AG20" s="61">
        <f t="shared" si="1"/>
        <v>0</v>
      </c>
      <c r="AH20" s="61">
        <f t="shared" si="1"/>
        <v>0</v>
      </c>
      <c r="AI20" s="61">
        <f t="shared" si="1"/>
        <v>0</v>
      </c>
      <c r="AJ20" s="62">
        <f t="shared" si="2"/>
        <v>50.5</v>
      </c>
      <c r="AK20" s="63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</sheetData>
  <sheetProtection/>
  <mergeCells count="7">
    <mergeCell ref="T6:T8"/>
    <mergeCell ref="A2:H2"/>
    <mergeCell ref="A4:H4"/>
    <mergeCell ref="A6:A8"/>
    <mergeCell ref="B6:B8"/>
    <mergeCell ref="C6:C8"/>
    <mergeCell ref="L3:M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8"/>
  <sheetViews>
    <sheetView zoomScale="65" zoomScaleNormal="65" zoomScalePageLayoutView="0" workbookViewId="0" topLeftCell="A1">
      <selection activeCell="L6" sqref="L6"/>
    </sheetView>
  </sheetViews>
  <sheetFormatPr defaultColWidth="9.140625" defaultRowHeight="12.75"/>
  <cols>
    <col min="1" max="1" width="9.140625" style="41" customWidth="1"/>
    <col min="2" max="2" width="14.57421875" style="41" customWidth="1"/>
    <col min="3" max="3" width="31.00390625" style="41" bestFit="1" customWidth="1"/>
    <col min="4" max="4" width="22.00390625" style="41" customWidth="1"/>
    <col min="5" max="5" width="13.421875" style="41" customWidth="1"/>
    <col min="6" max="6" width="14.00390625" style="41" customWidth="1"/>
    <col min="7" max="7" width="13.57421875" style="41" customWidth="1"/>
    <col min="8" max="8" width="14.140625" style="41" customWidth="1"/>
    <col min="9" max="9" width="11.8515625" style="41" customWidth="1"/>
    <col min="10" max="10" width="12.7109375" style="41" customWidth="1"/>
    <col min="11" max="12" width="14.00390625" style="41" customWidth="1"/>
    <col min="13" max="15" width="14.421875" style="41" customWidth="1"/>
    <col min="16" max="19" width="12.7109375" style="41" customWidth="1"/>
    <col min="20" max="20" width="12.28125" style="22" bestFit="1" customWidth="1"/>
    <col min="21" max="22" width="11.28125" style="23" customWidth="1"/>
    <col min="23" max="35" width="9.140625" style="23" customWidth="1"/>
    <col min="36" max="36" width="8.8515625" style="23" customWidth="1"/>
    <col min="37" max="38" width="9.140625" style="51" customWidth="1"/>
    <col min="39" max="16384" width="9.140625" style="41" customWidth="1"/>
  </cols>
  <sheetData>
    <row r="1" spans="21:38" s="22" customFormat="1" ht="15"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  <c r="AL1" s="24"/>
    </row>
    <row r="2" spans="1:38" s="22" customFormat="1" ht="15">
      <c r="A2" s="90" t="s">
        <v>6</v>
      </c>
      <c r="B2" s="90"/>
      <c r="C2" s="90"/>
      <c r="D2" s="90"/>
      <c r="E2" s="90"/>
      <c r="F2" s="90"/>
      <c r="G2" s="90"/>
      <c r="H2" s="90"/>
      <c r="I2" s="25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4"/>
    </row>
    <row r="3" spans="12:38" s="22" customFormat="1" ht="15">
      <c r="L3" s="90" t="s">
        <v>8</v>
      </c>
      <c r="M3" s="96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4"/>
      <c r="AL3" s="24"/>
    </row>
    <row r="4" spans="1:38" s="22" customFormat="1" ht="18" customHeight="1">
      <c r="A4" s="91" t="s">
        <v>73</v>
      </c>
      <c r="B4" s="91"/>
      <c r="C4" s="91"/>
      <c r="D4" s="91"/>
      <c r="E4" s="91"/>
      <c r="F4" s="91"/>
      <c r="G4" s="91"/>
      <c r="H4" s="91"/>
      <c r="I4" s="26"/>
      <c r="L4" s="22">
        <f>SUM(E7:R7)/8</f>
        <v>2.625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/>
      <c r="AL4" s="24"/>
    </row>
    <row r="5" spans="1:38" s="22" customFormat="1" ht="1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24"/>
    </row>
    <row r="6" spans="1:38" s="30" customFormat="1" ht="15" customHeight="1">
      <c r="A6" s="92" t="s">
        <v>0</v>
      </c>
      <c r="B6" s="87" t="s">
        <v>1</v>
      </c>
      <c r="C6" s="87" t="s">
        <v>7</v>
      </c>
      <c r="D6" s="27" t="s">
        <v>2</v>
      </c>
      <c r="E6" s="27" t="s">
        <v>123</v>
      </c>
      <c r="F6" s="27" t="s">
        <v>78</v>
      </c>
      <c r="G6" s="27" t="s">
        <v>124</v>
      </c>
      <c r="H6" s="27" t="s">
        <v>80</v>
      </c>
      <c r="I6" s="27" t="s">
        <v>79</v>
      </c>
      <c r="J6" s="27" t="s">
        <v>125</v>
      </c>
      <c r="K6" s="27" t="s">
        <v>35</v>
      </c>
      <c r="L6" s="27" t="s">
        <v>470</v>
      </c>
      <c r="M6" s="27" t="s">
        <v>34</v>
      </c>
      <c r="N6" s="27" t="s">
        <v>82</v>
      </c>
      <c r="O6" s="27" t="s">
        <v>16</v>
      </c>
      <c r="P6" s="27" t="s">
        <v>23</v>
      </c>
      <c r="Q6" s="27" t="s">
        <v>126</v>
      </c>
      <c r="R6" s="27" t="s">
        <v>127</v>
      </c>
      <c r="S6" s="27" t="s">
        <v>128</v>
      </c>
      <c r="T6" s="87" t="s">
        <v>3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  <c r="AL6" s="29"/>
    </row>
    <row r="7" spans="1:38" s="30" customFormat="1" ht="14.25" customHeight="1">
      <c r="A7" s="93"/>
      <c r="B7" s="88"/>
      <c r="C7" s="88"/>
      <c r="D7" s="31" t="s">
        <v>4</v>
      </c>
      <c r="E7" s="32">
        <f>COUNTIF(E9:E59,"&gt;0")</f>
        <v>8</v>
      </c>
      <c r="F7" s="32">
        <f>COUNTIF(F9:F59,"&gt;0")</f>
        <v>0</v>
      </c>
      <c r="G7" s="32">
        <f aca="true" t="shared" si="0" ref="G7:S7">COUNTIF(G9:G59,"&gt;0")</f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13</v>
      </c>
      <c r="R7" s="32">
        <f t="shared" si="0"/>
        <v>0</v>
      </c>
      <c r="S7" s="32">
        <f t="shared" si="0"/>
        <v>0</v>
      </c>
      <c r="T7" s="8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29"/>
    </row>
    <row r="8" spans="1:38" s="30" customFormat="1" ht="14.25" customHeight="1">
      <c r="A8" s="94"/>
      <c r="B8" s="95"/>
      <c r="C8" s="95"/>
      <c r="D8" s="31" t="s">
        <v>5</v>
      </c>
      <c r="E8" s="31">
        <v>1</v>
      </c>
      <c r="F8" s="31">
        <v>1</v>
      </c>
      <c r="G8" s="32">
        <v>0.5</v>
      </c>
      <c r="H8" s="32">
        <v>1</v>
      </c>
      <c r="I8" s="32">
        <v>0.7</v>
      </c>
      <c r="J8" s="32">
        <v>0.5</v>
      </c>
      <c r="K8" s="32">
        <v>0.7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8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9"/>
    </row>
    <row r="9" spans="1:49" s="65" customFormat="1" ht="33" customHeight="1">
      <c r="A9" s="58">
        <v>1</v>
      </c>
      <c r="B9" s="1" t="s">
        <v>40</v>
      </c>
      <c r="C9" s="1" t="s">
        <v>41</v>
      </c>
      <c r="D9" s="1" t="s">
        <v>42</v>
      </c>
      <c r="E9" s="3">
        <v>1</v>
      </c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>
        <v>3</v>
      </c>
      <c r="R9" s="2"/>
      <c r="S9" s="2"/>
      <c r="T9" s="57">
        <f aca="true" t="shared" si="1" ref="T9:T23">AJ9</f>
        <v>1741.9120845791178</v>
      </c>
      <c r="U9" s="61">
        <f aca="true" t="shared" si="2" ref="U9:AI26">IF(OR(E9="",E9="-"),0,E$8*(101+1000*LOG10(E$7/E9)))</f>
        <v>1004.0899869919435</v>
      </c>
      <c r="V9" s="61">
        <f t="shared" si="2"/>
        <v>0</v>
      </c>
      <c r="W9" s="61">
        <f t="shared" si="2"/>
        <v>0</v>
      </c>
      <c r="X9" s="61">
        <f t="shared" si="2"/>
        <v>0</v>
      </c>
      <c r="Y9" s="61">
        <f t="shared" si="2"/>
        <v>0</v>
      </c>
      <c r="Z9" s="61">
        <f t="shared" si="2"/>
        <v>0</v>
      </c>
      <c r="AA9" s="61">
        <f t="shared" si="2"/>
        <v>0</v>
      </c>
      <c r="AB9" s="61">
        <f t="shared" si="2"/>
        <v>0</v>
      </c>
      <c r="AC9" s="61">
        <f t="shared" si="2"/>
        <v>0</v>
      </c>
      <c r="AD9" s="61">
        <f t="shared" si="2"/>
        <v>0</v>
      </c>
      <c r="AE9" s="61">
        <f t="shared" si="2"/>
        <v>0</v>
      </c>
      <c r="AF9" s="61">
        <f t="shared" si="2"/>
        <v>0</v>
      </c>
      <c r="AG9" s="61">
        <f t="shared" si="2"/>
        <v>737.8220975871743</v>
      </c>
      <c r="AH9" s="61">
        <f t="shared" si="2"/>
        <v>0</v>
      </c>
      <c r="AI9" s="61">
        <f t="shared" si="2"/>
        <v>0</v>
      </c>
      <c r="AJ9" s="62">
        <f>SUM(U9:AI9)</f>
        <v>1741.9120845791178</v>
      </c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s="65" customFormat="1" ht="33" customHeight="1">
      <c r="A10" s="58">
        <v>2</v>
      </c>
      <c r="B10" s="53" t="s">
        <v>71</v>
      </c>
      <c r="C10" s="54" t="s">
        <v>167</v>
      </c>
      <c r="D10" s="54" t="s">
        <v>72</v>
      </c>
      <c r="E10" s="3">
        <v>2</v>
      </c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4</v>
      </c>
      <c r="R10" s="2"/>
      <c r="S10" s="2"/>
      <c r="T10" s="57">
        <f t="shared" si="1"/>
        <v>1315.943352306837</v>
      </c>
      <c r="U10" s="61">
        <f t="shared" si="2"/>
        <v>703.0599913279624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2"/>
        <v>0</v>
      </c>
      <c r="AB10" s="61">
        <f t="shared" si="2"/>
        <v>0</v>
      </c>
      <c r="AC10" s="61">
        <f t="shared" si="2"/>
        <v>0</v>
      </c>
      <c r="AD10" s="61">
        <f t="shared" si="2"/>
        <v>0</v>
      </c>
      <c r="AE10" s="61">
        <f t="shared" si="2"/>
        <v>0</v>
      </c>
      <c r="AF10" s="61">
        <f t="shared" si="2"/>
        <v>0</v>
      </c>
      <c r="AG10" s="61">
        <f t="shared" si="2"/>
        <v>612.8833609788744</v>
      </c>
      <c r="AH10" s="61">
        <f t="shared" si="2"/>
        <v>0</v>
      </c>
      <c r="AI10" s="61">
        <f t="shared" si="2"/>
        <v>0</v>
      </c>
      <c r="AJ10" s="62">
        <f aca="true" t="shared" si="3" ref="AJ10:AJ48">SUM(U10:AI10)</f>
        <v>1315.943352306837</v>
      </c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s="65" customFormat="1" ht="33" customHeight="1">
      <c r="A11" s="58">
        <v>3</v>
      </c>
      <c r="B11" s="8" t="s">
        <v>439</v>
      </c>
      <c r="C11" s="1" t="s">
        <v>438</v>
      </c>
      <c r="D11" s="1" t="s">
        <v>440</v>
      </c>
      <c r="E11" s="8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  <c r="S11" s="2"/>
      <c r="T11" s="57">
        <f t="shared" si="1"/>
        <v>1214.9433523068367</v>
      </c>
      <c r="U11" s="61">
        <f t="shared" si="2"/>
        <v>0</v>
      </c>
      <c r="V11" s="61">
        <f t="shared" si="2"/>
        <v>0</v>
      </c>
      <c r="W11" s="61">
        <f t="shared" si="2"/>
        <v>0</v>
      </c>
      <c r="X11" s="61">
        <f t="shared" si="2"/>
        <v>0</v>
      </c>
      <c r="Y11" s="61">
        <f t="shared" si="2"/>
        <v>0</v>
      </c>
      <c r="Z11" s="61">
        <f t="shared" si="2"/>
        <v>0</v>
      </c>
      <c r="AA11" s="61">
        <f t="shared" si="2"/>
        <v>0</v>
      </c>
      <c r="AB11" s="61">
        <f t="shared" si="2"/>
        <v>0</v>
      </c>
      <c r="AC11" s="61">
        <f t="shared" si="2"/>
        <v>0</v>
      </c>
      <c r="AD11" s="61">
        <f t="shared" si="2"/>
        <v>0</v>
      </c>
      <c r="AE11" s="61">
        <f t="shared" si="2"/>
        <v>0</v>
      </c>
      <c r="AF11" s="61">
        <f t="shared" si="2"/>
        <v>0</v>
      </c>
      <c r="AG11" s="61">
        <f t="shared" si="2"/>
        <v>1214.9433523068367</v>
      </c>
      <c r="AH11" s="61">
        <f t="shared" si="2"/>
        <v>0</v>
      </c>
      <c r="AI11" s="61">
        <f t="shared" si="2"/>
        <v>0</v>
      </c>
      <c r="AJ11" s="62">
        <f t="shared" si="3"/>
        <v>1214.9433523068367</v>
      </c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s="65" customFormat="1" ht="33" customHeight="1">
      <c r="A12" s="58">
        <v>4</v>
      </c>
      <c r="B12" s="8" t="s">
        <v>441</v>
      </c>
      <c r="C12" s="8" t="s">
        <v>442</v>
      </c>
      <c r="D12" s="9" t="s">
        <v>450</v>
      </c>
      <c r="E12" s="9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2</v>
      </c>
      <c r="R12" s="2"/>
      <c r="S12" s="2"/>
      <c r="T12" s="57">
        <f t="shared" si="1"/>
        <v>913.9133566428555</v>
      </c>
      <c r="U12" s="61">
        <f t="shared" si="2"/>
        <v>0</v>
      </c>
      <c r="V12" s="61">
        <f t="shared" si="2"/>
        <v>0</v>
      </c>
      <c r="W12" s="61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2"/>
        <v>0</v>
      </c>
      <c r="AB12" s="61">
        <f t="shared" si="2"/>
        <v>0</v>
      </c>
      <c r="AC12" s="61">
        <f t="shared" si="2"/>
        <v>0</v>
      </c>
      <c r="AD12" s="61">
        <f t="shared" si="2"/>
        <v>0</v>
      </c>
      <c r="AE12" s="61">
        <f t="shared" si="2"/>
        <v>0</v>
      </c>
      <c r="AF12" s="61">
        <f t="shared" si="2"/>
        <v>0</v>
      </c>
      <c r="AG12" s="61">
        <f t="shared" si="2"/>
        <v>913.9133566428555</v>
      </c>
      <c r="AH12" s="61">
        <f t="shared" si="2"/>
        <v>0</v>
      </c>
      <c r="AI12" s="61">
        <f t="shared" si="2"/>
        <v>0</v>
      </c>
      <c r="AJ12" s="62">
        <f t="shared" si="3"/>
        <v>913.9133566428555</v>
      </c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s="65" customFormat="1" ht="33" customHeight="1">
      <c r="A13" s="58">
        <v>5</v>
      </c>
      <c r="B13" s="1" t="s">
        <v>68</v>
      </c>
      <c r="C13" s="1" t="s">
        <v>67</v>
      </c>
      <c r="D13" s="1" t="s">
        <v>171</v>
      </c>
      <c r="E13" s="1">
        <v>5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6</v>
      </c>
      <c r="R13" s="2"/>
      <c r="S13" s="2"/>
      <c r="T13" s="57">
        <f t="shared" si="1"/>
        <v>741.9120845791178</v>
      </c>
      <c r="U13" s="61">
        <f t="shared" si="2"/>
        <v>305.1199826559248</v>
      </c>
      <c r="V13" s="61">
        <f t="shared" si="2"/>
        <v>0</v>
      </c>
      <c r="W13" s="61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2"/>
        <v>0</v>
      </c>
      <c r="AB13" s="61">
        <f t="shared" si="2"/>
        <v>0</v>
      </c>
      <c r="AC13" s="61">
        <f t="shared" si="2"/>
        <v>0</v>
      </c>
      <c r="AD13" s="61">
        <f t="shared" si="2"/>
        <v>0</v>
      </c>
      <c r="AE13" s="61">
        <f t="shared" si="2"/>
        <v>0</v>
      </c>
      <c r="AF13" s="61">
        <f t="shared" si="2"/>
        <v>0</v>
      </c>
      <c r="AG13" s="61">
        <f t="shared" si="2"/>
        <v>436.79210192319306</v>
      </c>
      <c r="AH13" s="61">
        <f t="shared" si="2"/>
        <v>0</v>
      </c>
      <c r="AI13" s="61">
        <f t="shared" si="2"/>
        <v>0</v>
      </c>
      <c r="AJ13" s="62">
        <f t="shared" si="3"/>
        <v>741.9120845791178</v>
      </c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s="65" customFormat="1" ht="33" customHeight="1">
      <c r="A14" s="58">
        <v>6</v>
      </c>
      <c r="B14" s="1" t="s">
        <v>118</v>
      </c>
      <c r="C14" s="1" t="s">
        <v>117</v>
      </c>
      <c r="D14" s="1" t="s">
        <v>172</v>
      </c>
      <c r="E14" s="1">
        <v>7</v>
      </c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5</v>
      </c>
      <c r="R14" s="2"/>
      <c r="S14" s="2"/>
      <c r="T14" s="57">
        <f t="shared" si="1"/>
        <v>674.9652949485046</v>
      </c>
      <c r="U14" s="61">
        <f t="shared" si="2"/>
        <v>158.99194697768672</v>
      </c>
      <c r="V14" s="61">
        <f t="shared" si="2"/>
        <v>0</v>
      </c>
      <c r="W14" s="61">
        <f t="shared" si="2"/>
        <v>0</v>
      </c>
      <c r="X14" s="61">
        <f t="shared" si="2"/>
        <v>0</v>
      </c>
      <c r="Y14" s="61">
        <f t="shared" si="2"/>
        <v>0</v>
      </c>
      <c r="Z14" s="61">
        <f t="shared" si="2"/>
        <v>0</v>
      </c>
      <c r="AA14" s="61">
        <f t="shared" si="2"/>
        <v>0</v>
      </c>
      <c r="AB14" s="61">
        <f t="shared" si="2"/>
        <v>0</v>
      </c>
      <c r="AC14" s="61">
        <f t="shared" si="2"/>
        <v>0</v>
      </c>
      <c r="AD14" s="61">
        <f t="shared" si="2"/>
        <v>0</v>
      </c>
      <c r="AE14" s="61">
        <f t="shared" si="2"/>
        <v>0</v>
      </c>
      <c r="AF14" s="61">
        <f t="shared" si="2"/>
        <v>0</v>
      </c>
      <c r="AG14" s="61">
        <f t="shared" si="2"/>
        <v>515.9733479708179</v>
      </c>
      <c r="AH14" s="61">
        <f t="shared" si="2"/>
        <v>0</v>
      </c>
      <c r="AI14" s="61">
        <f t="shared" si="2"/>
        <v>0</v>
      </c>
      <c r="AJ14" s="62">
        <f t="shared" si="3"/>
        <v>674.9652949485046</v>
      </c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s="65" customFormat="1" ht="33" customHeight="1">
      <c r="A15" s="58">
        <v>7</v>
      </c>
      <c r="B15" s="1" t="s">
        <v>65</v>
      </c>
      <c r="C15" s="1" t="s">
        <v>64</v>
      </c>
      <c r="D15" s="1" t="s">
        <v>66</v>
      </c>
      <c r="E15" s="3">
        <v>6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7</v>
      </c>
      <c r="R15" s="2"/>
      <c r="S15" s="2"/>
      <c r="T15" s="57">
        <f t="shared" si="1"/>
        <v>595.78404890088</v>
      </c>
      <c r="U15" s="61">
        <f t="shared" si="2"/>
        <v>225.93873660829993</v>
      </c>
      <c r="V15" s="61">
        <f t="shared" si="2"/>
        <v>0</v>
      </c>
      <c r="W15" s="61">
        <f t="shared" si="2"/>
        <v>0</v>
      </c>
      <c r="X15" s="61">
        <f t="shared" si="2"/>
        <v>0</v>
      </c>
      <c r="Y15" s="61">
        <f t="shared" si="2"/>
        <v>0</v>
      </c>
      <c r="Z15" s="61">
        <f t="shared" si="2"/>
        <v>0</v>
      </c>
      <c r="AA15" s="61">
        <f t="shared" si="2"/>
        <v>0</v>
      </c>
      <c r="AB15" s="61">
        <f t="shared" si="2"/>
        <v>0</v>
      </c>
      <c r="AC15" s="61">
        <f t="shared" si="2"/>
        <v>0</v>
      </c>
      <c r="AD15" s="61">
        <f t="shared" si="2"/>
        <v>0</v>
      </c>
      <c r="AE15" s="61">
        <f t="shared" si="2"/>
        <v>0</v>
      </c>
      <c r="AF15" s="61">
        <f t="shared" si="2"/>
        <v>0</v>
      </c>
      <c r="AG15" s="61">
        <f t="shared" si="2"/>
        <v>369.84531229258</v>
      </c>
      <c r="AH15" s="61">
        <f t="shared" si="2"/>
        <v>0</v>
      </c>
      <c r="AI15" s="61">
        <f t="shared" si="2"/>
        <v>0</v>
      </c>
      <c r="AJ15" s="62">
        <f t="shared" si="3"/>
        <v>595.78404890088</v>
      </c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  <row r="16" spans="1:49" s="65" customFormat="1" ht="33" customHeight="1">
      <c r="A16" s="58">
        <v>8</v>
      </c>
      <c r="B16" s="1" t="s">
        <v>169</v>
      </c>
      <c r="C16" s="1" t="s">
        <v>63</v>
      </c>
      <c r="D16" s="1" t="s">
        <v>45</v>
      </c>
      <c r="E16" s="9">
        <v>3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7">
        <f t="shared" si="1"/>
        <v>526.9687322722812</v>
      </c>
      <c r="U16" s="61">
        <f t="shared" si="2"/>
        <v>526.9687322722812</v>
      </c>
      <c r="V16" s="61">
        <f t="shared" si="2"/>
        <v>0</v>
      </c>
      <c r="W16" s="61">
        <f t="shared" si="2"/>
        <v>0</v>
      </c>
      <c r="X16" s="61">
        <f t="shared" si="2"/>
        <v>0</v>
      </c>
      <c r="Y16" s="61">
        <f t="shared" si="2"/>
        <v>0</v>
      </c>
      <c r="Z16" s="61">
        <f t="shared" si="2"/>
        <v>0</v>
      </c>
      <c r="AA16" s="61">
        <f t="shared" si="2"/>
        <v>0</v>
      </c>
      <c r="AB16" s="61">
        <f t="shared" si="2"/>
        <v>0</v>
      </c>
      <c r="AC16" s="61">
        <f t="shared" si="2"/>
        <v>0</v>
      </c>
      <c r="AD16" s="61">
        <f t="shared" si="2"/>
        <v>0</v>
      </c>
      <c r="AE16" s="61">
        <f t="shared" si="2"/>
        <v>0</v>
      </c>
      <c r="AF16" s="61">
        <f t="shared" si="2"/>
        <v>0</v>
      </c>
      <c r="AG16" s="61">
        <f t="shared" si="2"/>
        <v>0</v>
      </c>
      <c r="AH16" s="61">
        <f t="shared" si="2"/>
        <v>0</v>
      </c>
      <c r="AI16" s="61">
        <f t="shared" si="2"/>
        <v>0</v>
      </c>
      <c r="AJ16" s="62">
        <f t="shared" si="3"/>
        <v>526.9687322722812</v>
      </c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49" s="65" customFormat="1" ht="33" customHeight="1">
      <c r="A17" s="58">
        <v>9</v>
      </c>
      <c r="B17" s="1" t="s">
        <v>69</v>
      </c>
      <c r="C17" s="1" t="s">
        <v>100</v>
      </c>
      <c r="D17" s="1" t="s">
        <v>70</v>
      </c>
      <c r="E17" s="4">
        <v>4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7">
        <f t="shared" si="1"/>
        <v>402.0299956639812</v>
      </c>
      <c r="U17" s="61">
        <f t="shared" si="2"/>
        <v>402.0299956639812</v>
      </c>
      <c r="V17" s="61">
        <f t="shared" si="2"/>
        <v>0</v>
      </c>
      <c r="W17" s="61">
        <f t="shared" si="2"/>
        <v>0</v>
      </c>
      <c r="X17" s="61">
        <f t="shared" si="2"/>
        <v>0</v>
      </c>
      <c r="Y17" s="61">
        <f t="shared" si="2"/>
        <v>0</v>
      </c>
      <c r="Z17" s="61">
        <f t="shared" si="2"/>
        <v>0</v>
      </c>
      <c r="AA17" s="61">
        <f t="shared" si="2"/>
        <v>0</v>
      </c>
      <c r="AB17" s="61">
        <f t="shared" si="2"/>
        <v>0</v>
      </c>
      <c r="AC17" s="61">
        <f t="shared" si="2"/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2">
        <f t="shared" si="3"/>
        <v>402.0299956639812</v>
      </c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s="65" customFormat="1" ht="33" customHeight="1">
      <c r="A18" s="58">
        <v>10</v>
      </c>
      <c r="B18" s="8" t="s">
        <v>444</v>
      </c>
      <c r="C18" s="8" t="s">
        <v>443</v>
      </c>
      <c r="D18" s="8" t="s">
        <v>449</v>
      </c>
      <c r="E18" s="8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8</v>
      </c>
      <c r="R18" s="2"/>
      <c r="S18" s="2"/>
      <c r="T18" s="57">
        <f t="shared" si="1"/>
        <v>311.85336531489315</v>
      </c>
      <c r="U18" s="61">
        <f t="shared" si="2"/>
        <v>0</v>
      </c>
      <c r="V18" s="61">
        <f t="shared" si="2"/>
        <v>0</v>
      </c>
      <c r="W18" s="61">
        <f t="shared" si="2"/>
        <v>0</v>
      </c>
      <c r="X18" s="61">
        <f t="shared" si="2"/>
        <v>0</v>
      </c>
      <c r="Y18" s="61">
        <f t="shared" si="2"/>
        <v>0</v>
      </c>
      <c r="Z18" s="61">
        <f t="shared" si="2"/>
        <v>0</v>
      </c>
      <c r="AA18" s="61">
        <f t="shared" si="2"/>
        <v>0</v>
      </c>
      <c r="AB18" s="61">
        <f t="shared" si="2"/>
        <v>0</v>
      </c>
      <c r="AC18" s="61">
        <f t="shared" si="2"/>
        <v>0</v>
      </c>
      <c r="AD18" s="61">
        <f t="shared" si="2"/>
        <v>0</v>
      </c>
      <c r="AE18" s="61">
        <f t="shared" si="2"/>
        <v>0</v>
      </c>
      <c r="AF18" s="61">
        <f t="shared" si="2"/>
        <v>0</v>
      </c>
      <c r="AG18" s="61">
        <f t="shared" si="2"/>
        <v>311.85336531489315</v>
      </c>
      <c r="AH18" s="61">
        <f t="shared" si="2"/>
        <v>0</v>
      </c>
      <c r="AI18" s="61">
        <f t="shared" si="2"/>
        <v>0</v>
      </c>
      <c r="AJ18" s="62">
        <f t="shared" si="3"/>
        <v>311.85336531489315</v>
      </c>
      <c r="AK18" s="63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1:49" s="65" customFormat="1" ht="33" customHeight="1">
      <c r="A19" s="58">
        <v>11</v>
      </c>
      <c r="B19" s="1" t="s">
        <v>170</v>
      </c>
      <c r="C19" s="1" t="s">
        <v>168</v>
      </c>
      <c r="D19" s="1" t="s">
        <v>173</v>
      </c>
      <c r="E19" s="3">
        <v>8</v>
      </c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11</v>
      </c>
      <c r="R19" s="2"/>
      <c r="S19" s="2"/>
      <c r="T19" s="57">
        <f t="shared" si="1"/>
        <v>274.55066714861175</v>
      </c>
      <c r="U19" s="61">
        <f t="shared" si="2"/>
        <v>101</v>
      </c>
      <c r="V19" s="61">
        <f t="shared" si="2"/>
        <v>0</v>
      </c>
      <c r="W19" s="61">
        <f t="shared" si="2"/>
        <v>0</v>
      </c>
      <c r="X19" s="61">
        <f t="shared" si="2"/>
        <v>0</v>
      </c>
      <c r="Y19" s="61">
        <f t="shared" si="2"/>
        <v>0</v>
      </c>
      <c r="Z19" s="61">
        <f t="shared" si="2"/>
        <v>0</v>
      </c>
      <c r="AA19" s="61">
        <f t="shared" si="2"/>
        <v>0</v>
      </c>
      <c r="AB19" s="61">
        <f t="shared" si="2"/>
        <v>0</v>
      </c>
      <c r="AC19" s="61">
        <f t="shared" si="2"/>
        <v>0</v>
      </c>
      <c r="AD19" s="61">
        <f t="shared" si="2"/>
        <v>0</v>
      </c>
      <c r="AE19" s="61">
        <f t="shared" si="2"/>
        <v>0</v>
      </c>
      <c r="AF19" s="61">
        <f t="shared" si="2"/>
        <v>0</v>
      </c>
      <c r="AG19" s="61">
        <f t="shared" si="2"/>
        <v>173.55066714861175</v>
      </c>
      <c r="AH19" s="61">
        <f t="shared" si="2"/>
        <v>0</v>
      </c>
      <c r="AI19" s="61">
        <f t="shared" si="2"/>
        <v>0</v>
      </c>
      <c r="AJ19" s="62">
        <f t="shared" si="3"/>
        <v>274.55066714861175</v>
      </c>
      <c r="AK19" s="63"/>
      <c r="AL19" s="6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s="65" customFormat="1" ht="33" customHeight="1">
      <c r="A20" s="58">
        <v>12</v>
      </c>
      <c r="B20" s="3" t="s">
        <v>69</v>
      </c>
      <c r="C20" s="1" t="s">
        <v>445</v>
      </c>
      <c r="D20" s="19" t="s">
        <v>70</v>
      </c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9</v>
      </c>
      <c r="R20" s="2"/>
      <c r="S20" s="2"/>
      <c r="T20" s="57">
        <f t="shared" si="1"/>
        <v>260.7008428675119</v>
      </c>
      <c r="U20" s="61">
        <f t="shared" si="2"/>
        <v>0</v>
      </c>
      <c r="V20" s="61">
        <f t="shared" si="2"/>
        <v>0</v>
      </c>
      <c r="W20" s="61">
        <f t="shared" si="2"/>
        <v>0</v>
      </c>
      <c r="X20" s="61">
        <f t="shared" si="2"/>
        <v>0</v>
      </c>
      <c r="Y20" s="61">
        <f t="shared" si="2"/>
        <v>0</v>
      </c>
      <c r="Z20" s="61">
        <f t="shared" si="2"/>
        <v>0</v>
      </c>
      <c r="AA20" s="61">
        <f t="shared" si="2"/>
        <v>0</v>
      </c>
      <c r="AB20" s="61">
        <f t="shared" si="2"/>
        <v>0</v>
      </c>
      <c r="AC20" s="61">
        <f t="shared" si="2"/>
        <v>0</v>
      </c>
      <c r="AD20" s="61">
        <f t="shared" si="2"/>
        <v>0</v>
      </c>
      <c r="AE20" s="61">
        <f t="shared" si="2"/>
        <v>0</v>
      </c>
      <c r="AF20" s="61">
        <f t="shared" si="2"/>
        <v>0</v>
      </c>
      <c r="AG20" s="61">
        <f t="shared" si="2"/>
        <v>260.7008428675119</v>
      </c>
      <c r="AH20" s="61">
        <f t="shared" si="2"/>
        <v>0</v>
      </c>
      <c r="AI20" s="61">
        <f t="shared" si="2"/>
        <v>0</v>
      </c>
      <c r="AJ20" s="62">
        <f t="shared" si="3"/>
        <v>260.7008428675119</v>
      </c>
      <c r="AK20" s="63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  <row r="21" spans="1:49" s="65" customFormat="1" ht="33" customHeight="1">
      <c r="A21" s="58">
        <v>13</v>
      </c>
      <c r="B21" s="4" t="s">
        <v>447</v>
      </c>
      <c r="C21" s="1" t="s">
        <v>446</v>
      </c>
      <c r="D21" s="1" t="s">
        <v>448</v>
      </c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10</v>
      </c>
      <c r="R21" s="2"/>
      <c r="S21" s="2"/>
      <c r="T21" s="57">
        <f t="shared" si="1"/>
        <v>214.9433523068368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1">
        <f t="shared" si="2"/>
        <v>0</v>
      </c>
      <c r="Y21" s="61">
        <f t="shared" si="2"/>
        <v>0</v>
      </c>
      <c r="Z21" s="61">
        <f t="shared" si="2"/>
        <v>0</v>
      </c>
      <c r="AA21" s="61">
        <f t="shared" si="2"/>
        <v>0</v>
      </c>
      <c r="AB21" s="61">
        <f t="shared" si="2"/>
        <v>0</v>
      </c>
      <c r="AC21" s="61">
        <f t="shared" si="2"/>
        <v>0</v>
      </c>
      <c r="AD21" s="61">
        <f t="shared" si="2"/>
        <v>0</v>
      </c>
      <c r="AE21" s="61">
        <f t="shared" si="2"/>
        <v>0</v>
      </c>
      <c r="AF21" s="61">
        <f t="shared" si="2"/>
        <v>0</v>
      </c>
      <c r="AG21" s="61">
        <f t="shared" si="2"/>
        <v>214.9433523068368</v>
      </c>
      <c r="AH21" s="61">
        <f t="shared" si="2"/>
        <v>0</v>
      </c>
      <c r="AI21" s="61">
        <f t="shared" si="2"/>
        <v>0</v>
      </c>
      <c r="AJ21" s="62">
        <f t="shared" si="3"/>
        <v>214.9433523068368</v>
      </c>
      <c r="AK21" s="63"/>
      <c r="AL21" s="63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49" s="65" customFormat="1" ht="33" customHeight="1">
      <c r="A22" s="58">
        <v>14</v>
      </c>
      <c r="B22" s="69" t="s">
        <v>347</v>
      </c>
      <c r="C22" s="3" t="s">
        <v>451</v>
      </c>
      <c r="D22" s="3" t="s">
        <v>452</v>
      </c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12</v>
      </c>
      <c r="R22" s="2"/>
      <c r="S22" s="2"/>
      <c r="T22" s="57">
        <f t="shared" si="1"/>
        <v>135.76210625921192</v>
      </c>
      <c r="U22" s="61">
        <f t="shared" si="2"/>
        <v>0</v>
      </c>
      <c r="V22" s="61">
        <f t="shared" si="2"/>
        <v>0</v>
      </c>
      <c r="W22" s="61">
        <f t="shared" si="2"/>
        <v>0</v>
      </c>
      <c r="X22" s="61">
        <f t="shared" si="2"/>
        <v>0</v>
      </c>
      <c r="Y22" s="61">
        <f t="shared" si="2"/>
        <v>0</v>
      </c>
      <c r="Z22" s="61">
        <f t="shared" si="2"/>
        <v>0</v>
      </c>
      <c r="AA22" s="61">
        <f t="shared" si="2"/>
        <v>0</v>
      </c>
      <c r="AB22" s="61">
        <f t="shared" si="2"/>
        <v>0</v>
      </c>
      <c r="AC22" s="61">
        <f t="shared" si="2"/>
        <v>0</v>
      </c>
      <c r="AD22" s="61">
        <f t="shared" si="2"/>
        <v>0</v>
      </c>
      <c r="AE22" s="61">
        <f t="shared" si="2"/>
        <v>0</v>
      </c>
      <c r="AF22" s="61">
        <f t="shared" si="2"/>
        <v>0</v>
      </c>
      <c r="AG22" s="61">
        <f t="shared" si="2"/>
        <v>135.76210625921192</v>
      </c>
      <c r="AH22" s="61">
        <f t="shared" si="2"/>
        <v>0</v>
      </c>
      <c r="AI22" s="61">
        <f t="shared" si="2"/>
        <v>0</v>
      </c>
      <c r="AJ22" s="62">
        <f t="shared" si="3"/>
        <v>135.76210625921192</v>
      </c>
      <c r="AK22" s="63"/>
      <c r="AL22" s="6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</row>
    <row r="23" spans="1:49" s="65" customFormat="1" ht="33" customHeight="1">
      <c r="A23" s="58">
        <v>15</v>
      </c>
      <c r="B23" s="1" t="s">
        <v>453</v>
      </c>
      <c r="C23" s="1" t="s">
        <v>454</v>
      </c>
      <c r="D23" s="1" t="s">
        <v>455</v>
      </c>
      <c r="E23" s="1"/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13</v>
      </c>
      <c r="R23" s="2"/>
      <c r="S23" s="2"/>
      <c r="T23" s="57">
        <f t="shared" si="1"/>
        <v>101</v>
      </c>
      <c r="U23" s="61">
        <f t="shared" si="2"/>
        <v>0</v>
      </c>
      <c r="V23" s="61">
        <f t="shared" si="2"/>
        <v>0</v>
      </c>
      <c r="W23" s="61">
        <f t="shared" si="2"/>
        <v>0</v>
      </c>
      <c r="X23" s="61">
        <f t="shared" si="2"/>
        <v>0</v>
      </c>
      <c r="Y23" s="61">
        <f t="shared" si="2"/>
        <v>0</v>
      </c>
      <c r="Z23" s="61">
        <f t="shared" si="2"/>
        <v>0</v>
      </c>
      <c r="AA23" s="61">
        <f t="shared" si="2"/>
        <v>0</v>
      </c>
      <c r="AB23" s="61">
        <f t="shared" si="2"/>
        <v>0</v>
      </c>
      <c r="AC23" s="61">
        <f t="shared" si="2"/>
        <v>0</v>
      </c>
      <c r="AD23" s="61">
        <f t="shared" si="2"/>
        <v>0</v>
      </c>
      <c r="AE23" s="61">
        <f t="shared" si="2"/>
        <v>0</v>
      </c>
      <c r="AF23" s="61">
        <f t="shared" si="2"/>
        <v>0</v>
      </c>
      <c r="AG23" s="61">
        <f t="shared" si="2"/>
        <v>101</v>
      </c>
      <c r="AH23" s="61">
        <f t="shared" si="2"/>
        <v>0</v>
      </c>
      <c r="AI23" s="61">
        <f t="shared" si="2"/>
        <v>0</v>
      </c>
      <c r="AJ23" s="62">
        <f t="shared" si="3"/>
        <v>101</v>
      </c>
      <c r="AK23" s="63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ht="33" customHeight="1">
      <c r="A24" s="33">
        <v>16</v>
      </c>
      <c r="B24" s="46"/>
      <c r="C24" s="21"/>
      <c r="D24" s="21"/>
      <c r="E24" s="21"/>
      <c r="F24" s="4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>
        <f aca="true" t="shared" si="4" ref="T24:T48">AI24</f>
        <v>0</v>
      </c>
      <c r="U24" s="37">
        <f t="shared" si="2"/>
        <v>0</v>
      </c>
      <c r="V24" s="37">
        <f t="shared" si="2"/>
        <v>0</v>
      </c>
      <c r="W24" s="37">
        <f>IF(OR(G24="",G24="-"),0,G$8*(101+1000*LOG10(G$7/G24)))</f>
        <v>0</v>
      </c>
      <c r="X24" s="37">
        <f>IF(OR(H24="",H24="-"),0,H$8*(101+1000*LOG10(H$7/H24)))</f>
        <v>0</v>
      </c>
      <c r="Y24" s="37">
        <f t="shared" si="2"/>
        <v>0</v>
      </c>
      <c r="Z24" s="37">
        <f t="shared" si="2"/>
        <v>0</v>
      </c>
      <c r="AA24" s="37">
        <f t="shared" si="2"/>
        <v>0</v>
      </c>
      <c r="AB24" s="37">
        <f t="shared" si="2"/>
        <v>0</v>
      </c>
      <c r="AC24" s="37">
        <f t="shared" si="2"/>
        <v>0</v>
      </c>
      <c r="AD24" s="37">
        <f t="shared" si="2"/>
        <v>0</v>
      </c>
      <c r="AE24" s="37">
        <f t="shared" si="2"/>
        <v>0</v>
      </c>
      <c r="AF24" s="37">
        <f t="shared" si="2"/>
        <v>0</v>
      </c>
      <c r="AG24" s="37">
        <f t="shared" si="2"/>
        <v>0</v>
      </c>
      <c r="AH24" s="37">
        <f t="shared" si="2"/>
        <v>0</v>
      </c>
      <c r="AI24" s="37">
        <f t="shared" si="2"/>
        <v>0</v>
      </c>
      <c r="AJ24" s="38">
        <f t="shared" si="3"/>
        <v>0</v>
      </c>
      <c r="AK24" s="39"/>
      <c r="AL24" s="39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ht="33" customHeight="1">
      <c r="A25" s="33">
        <v>17</v>
      </c>
      <c r="B25" s="33"/>
      <c r="C25" s="21"/>
      <c r="D25" s="21"/>
      <c r="E25" s="33"/>
      <c r="F25" s="33"/>
      <c r="G25" s="35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6">
        <f t="shared" si="4"/>
        <v>0</v>
      </c>
      <c r="U25" s="37">
        <f t="shared" si="2"/>
        <v>0</v>
      </c>
      <c r="V25" s="37">
        <f t="shared" si="2"/>
        <v>0</v>
      </c>
      <c r="W25" s="37">
        <f t="shared" si="2"/>
        <v>0</v>
      </c>
      <c r="X25" s="37">
        <f t="shared" si="2"/>
        <v>0</v>
      </c>
      <c r="Y25" s="37">
        <f t="shared" si="2"/>
        <v>0</v>
      </c>
      <c r="Z25" s="37">
        <f t="shared" si="2"/>
        <v>0</v>
      </c>
      <c r="AA25" s="37">
        <f t="shared" si="2"/>
        <v>0</v>
      </c>
      <c r="AB25" s="37">
        <f t="shared" si="2"/>
        <v>0</v>
      </c>
      <c r="AC25" s="37">
        <f t="shared" si="2"/>
        <v>0</v>
      </c>
      <c r="AD25" s="37">
        <f t="shared" si="2"/>
        <v>0</v>
      </c>
      <c r="AE25" s="37">
        <f t="shared" si="2"/>
        <v>0</v>
      </c>
      <c r="AF25" s="37">
        <f t="shared" si="2"/>
        <v>0</v>
      </c>
      <c r="AG25" s="37">
        <f t="shared" si="2"/>
        <v>0</v>
      </c>
      <c r="AH25" s="37">
        <f t="shared" si="2"/>
        <v>0</v>
      </c>
      <c r="AI25" s="37">
        <f t="shared" si="2"/>
        <v>0</v>
      </c>
      <c r="AJ25" s="38">
        <f t="shared" si="3"/>
        <v>0</v>
      </c>
      <c r="AK25" s="39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ht="33" customHeight="1">
      <c r="A26" s="33">
        <v>18</v>
      </c>
      <c r="B26" s="42"/>
      <c r="C26" s="42"/>
      <c r="D26" s="43"/>
      <c r="E26" s="43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>
        <f t="shared" si="4"/>
        <v>0</v>
      </c>
      <c r="U26" s="37">
        <f t="shared" si="2"/>
        <v>0</v>
      </c>
      <c r="V26" s="37">
        <f t="shared" si="2"/>
        <v>0</v>
      </c>
      <c r="W26" s="37">
        <f aca="true" t="shared" si="5" ref="U26:AI43">IF(OR(G26="",G26="-"),0,G$8*(101+1000*LOG10(G$7/G26)))</f>
        <v>0</v>
      </c>
      <c r="X26" s="37">
        <f t="shared" si="5"/>
        <v>0</v>
      </c>
      <c r="Y26" s="37">
        <f t="shared" si="5"/>
        <v>0</v>
      </c>
      <c r="Z26" s="37">
        <f t="shared" si="5"/>
        <v>0</v>
      </c>
      <c r="AA26" s="37">
        <f t="shared" si="5"/>
        <v>0</v>
      </c>
      <c r="AB26" s="37">
        <f t="shared" si="5"/>
        <v>0</v>
      </c>
      <c r="AC26" s="37">
        <f t="shared" si="5"/>
        <v>0</v>
      </c>
      <c r="AD26" s="37">
        <f t="shared" si="5"/>
        <v>0</v>
      </c>
      <c r="AE26" s="37">
        <f t="shared" si="5"/>
        <v>0</v>
      </c>
      <c r="AF26" s="37">
        <f t="shared" si="5"/>
        <v>0</v>
      </c>
      <c r="AG26" s="37">
        <f t="shared" si="5"/>
        <v>0</v>
      </c>
      <c r="AH26" s="37">
        <f t="shared" si="5"/>
        <v>0</v>
      </c>
      <c r="AI26" s="37">
        <f t="shared" si="5"/>
        <v>0</v>
      </c>
      <c r="AJ26" s="38">
        <f t="shared" si="3"/>
        <v>0</v>
      </c>
      <c r="AK26" s="39"/>
      <c r="AL26" s="39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ht="33" customHeight="1">
      <c r="A27" s="33">
        <v>19</v>
      </c>
      <c r="B27" s="34"/>
      <c r="C27" s="34"/>
      <c r="D27" s="34"/>
      <c r="E27" s="34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>
        <f t="shared" si="4"/>
        <v>0</v>
      </c>
      <c r="U27" s="37">
        <f t="shared" si="5"/>
        <v>0</v>
      </c>
      <c r="V27" s="37">
        <f t="shared" si="5"/>
        <v>0</v>
      </c>
      <c r="W27" s="37">
        <f t="shared" si="5"/>
        <v>0</v>
      </c>
      <c r="X27" s="37">
        <f t="shared" si="5"/>
        <v>0</v>
      </c>
      <c r="Y27" s="37">
        <f t="shared" si="5"/>
        <v>0</v>
      </c>
      <c r="Z27" s="37">
        <f t="shared" si="5"/>
        <v>0</v>
      </c>
      <c r="AA27" s="37">
        <f t="shared" si="5"/>
        <v>0</v>
      </c>
      <c r="AB27" s="37">
        <f t="shared" si="5"/>
        <v>0</v>
      </c>
      <c r="AC27" s="37">
        <f t="shared" si="5"/>
        <v>0</v>
      </c>
      <c r="AD27" s="37">
        <f t="shared" si="5"/>
        <v>0</v>
      </c>
      <c r="AE27" s="37">
        <f t="shared" si="5"/>
        <v>0</v>
      </c>
      <c r="AF27" s="37">
        <f t="shared" si="5"/>
        <v>0</v>
      </c>
      <c r="AG27" s="37">
        <f t="shared" si="5"/>
        <v>0</v>
      </c>
      <c r="AH27" s="37">
        <f t="shared" si="5"/>
        <v>0</v>
      </c>
      <c r="AI27" s="37">
        <f t="shared" si="5"/>
        <v>0</v>
      </c>
      <c r="AJ27" s="38">
        <f t="shared" si="3"/>
        <v>0</v>
      </c>
      <c r="AK27" s="39"/>
      <c r="AL27" s="39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ht="33" customHeight="1">
      <c r="A28" s="33">
        <v>20</v>
      </c>
      <c r="B28" s="21"/>
      <c r="C28" s="21"/>
      <c r="D28" s="21"/>
      <c r="E28" s="21"/>
      <c r="F28" s="4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>
        <f t="shared" si="4"/>
        <v>0</v>
      </c>
      <c r="U28" s="37">
        <f t="shared" si="5"/>
        <v>0</v>
      </c>
      <c r="V28" s="37">
        <f t="shared" si="5"/>
        <v>0</v>
      </c>
      <c r="W28" s="37">
        <f t="shared" si="5"/>
        <v>0</v>
      </c>
      <c r="X28" s="37">
        <f t="shared" si="5"/>
        <v>0</v>
      </c>
      <c r="Y28" s="37">
        <f t="shared" si="5"/>
        <v>0</v>
      </c>
      <c r="Z28" s="37">
        <f t="shared" si="5"/>
        <v>0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37">
        <f t="shared" si="5"/>
        <v>0</v>
      </c>
      <c r="AE28" s="37">
        <f t="shared" si="5"/>
        <v>0</v>
      </c>
      <c r="AF28" s="37">
        <f t="shared" si="5"/>
        <v>0</v>
      </c>
      <c r="AG28" s="37">
        <f t="shared" si="5"/>
        <v>0</v>
      </c>
      <c r="AH28" s="37">
        <f t="shared" si="5"/>
        <v>0</v>
      </c>
      <c r="AI28" s="37">
        <f t="shared" si="5"/>
        <v>0</v>
      </c>
      <c r="AJ28" s="38">
        <f t="shared" si="3"/>
        <v>0</v>
      </c>
      <c r="AK28" s="39"/>
      <c r="AL28" s="39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ht="33" customHeight="1">
      <c r="A29" s="33">
        <v>21</v>
      </c>
      <c r="B29" s="44"/>
      <c r="C29" s="21"/>
      <c r="D29" s="21"/>
      <c r="E29" s="44"/>
      <c r="F29" s="4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>
        <f t="shared" si="4"/>
        <v>0</v>
      </c>
      <c r="U29" s="37">
        <f t="shared" si="5"/>
        <v>0</v>
      </c>
      <c r="V29" s="37">
        <f t="shared" si="5"/>
        <v>0</v>
      </c>
      <c r="W29" s="37">
        <f t="shared" si="5"/>
        <v>0</v>
      </c>
      <c r="X29" s="37">
        <f t="shared" si="5"/>
        <v>0</v>
      </c>
      <c r="Y29" s="37">
        <f t="shared" si="5"/>
        <v>0</v>
      </c>
      <c r="Z29" s="37">
        <f t="shared" si="5"/>
        <v>0</v>
      </c>
      <c r="AA29" s="37">
        <f t="shared" si="5"/>
        <v>0</v>
      </c>
      <c r="AB29" s="37">
        <f t="shared" si="5"/>
        <v>0</v>
      </c>
      <c r="AC29" s="37">
        <f t="shared" si="5"/>
        <v>0</v>
      </c>
      <c r="AD29" s="37">
        <f t="shared" si="5"/>
        <v>0</v>
      </c>
      <c r="AE29" s="37">
        <f t="shared" si="5"/>
        <v>0</v>
      </c>
      <c r="AF29" s="37">
        <f t="shared" si="5"/>
        <v>0</v>
      </c>
      <c r="AG29" s="37">
        <f t="shared" si="5"/>
        <v>0</v>
      </c>
      <c r="AH29" s="37">
        <f t="shared" si="5"/>
        <v>0</v>
      </c>
      <c r="AI29" s="37">
        <f t="shared" si="5"/>
        <v>0</v>
      </c>
      <c r="AJ29" s="38">
        <f t="shared" si="3"/>
        <v>0</v>
      </c>
      <c r="AK29" s="39"/>
      <c r="AL29" s="39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33" customHeight="1">
      <c r="A30" s="33">
        <v>22</v>
      </c>
      <c r="B30" s="42"/>
      <c r="C30" s="42"/>
      <c r="D30" s="47"/>
      <c r="E30" s="43"/>
      <c r="F30" s="42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>
        <f t="shared" si="4"/>
        <v>0</v>
      </c>
      <c r="U30" s="37">
        <f t="shared" si="5"/>
        <v>0</v>
      </c>
      <c r="V30" s="37">
        <f t="shared" si="5"/>
        <v>0</v>
      </c>
      <c r="W30" s="37">
        <f t="shared" si="5"/>
        <v>0</v>
      </c>
      <c r="X30" s="37">
        <f t="shared" si="5"/>
        <v>0</v>
      </c>
      <c r="Y30" s="37">
        <f t="shared" si="5"/>
        <v>0</v>
      </c>
      <c r="Z30" s="37">
        <f t="shared" si="5"/>
        <v>0</v>
      </c>
      <c r="AA30" s="37">
        <f t="shared" si="5"/>
        <v>0</v>
      </c>
      <c r="AB30" s="37">
        <f t="shared" si="5"/>
        <v>0</v>
      </c>
      <c r="AC30" s="37">
        <f t="shared" si="5"/>
        <v>0</v>
      </c>
      <c r="AD30" s="37">
        <f t="shared" si="5"/>
        <v>0</v>
      </c>
      <c r="AE30" s="37">
        <f t="shared" si="5"/>
        <v>0</v>
      </c>
      <c r="AF30" s="37">
        <f t="shared" si="5"/>
        <v>0</v>
      </c>
      <c r="AG30" s="37">
        <f t="shared" si="5"/>
        <v>0</v>
      </c>
      <c r="AH30" s="37">
        <f t="shared" si="5"/>
        <v>0</v>
      </c>
      <c r="AI30" s="37">
        <f t="shared" si="5"/>
        <v>0</v>
      </c>
      <c r="AJ30" s="38">
        <f t="shared" si="3"/>
        <v>0</v>
      </c>
      <c r="AK30" s="39"/>
      <c r="AL30" s="39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ht="33" customHeight="1">
      <c r="A31" s="33">
        <v>23</v>
      </c>
      <c r="B31" s="42"/>
      <c r="C31" s="21"/>
      <c r="D31" s="21"/>
      <c r="E31" s="43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>
        <f t="shared" si="4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7">
        <f t="shared" si="5"/>
        <v>0</v>
      </c>
      <c r="AC31" s="37">
        <f t="shared" si="5"/>
        <v>0</v>
      </c>
      <c r="AD31" s="37">
        <f t="shared" si="5"/>
        <v>0</v>
      </c>
      <c r="AE31" s="37">
        <f t="shared" si="5"/>
        <v>0</v>
      </c>
      <c r="AF31" s="37">
        <f t="shared" si="5"/>
        <v>0</v>
      </c>
      <c r="AG31" s="37">
        <f t="shared" si="5"/>
        <v>0</v>
      </c>
      <c r="AH31" s="37">
        <f t="shared" si="5"/>
        <v>0</v>
      </c>
      <c r="AI31" s="37">
        <f t="shared" si="5"/>
        <v>0</v>
      </c>
      <c r="AJ31" s="38">
        <f t="shared" si="3"/>
        <v>0</v>
      </c>
      <c r="AK31" s="39"/>
      <c r="AL31" s="39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1:49" ht="33" customHeight="1">
      <c r="A32" s="33">
        <v>24</v>
      </c>
      <c r="B32" s="42"/>
      <c r="C32" s="42"/>
      <c r="D32" s="48"/>
      <c r="E32" s="42"/>
      <c r="F32" s="4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>
        <f t="shared" si="4"/>
        <v>0</v>
      </c>
      <c r="U32" s="37">
        <f t="shared" si="5"/>
        <v>0</v>
      </c>
      <c r="V32" s="37">
        <f t="shared" si="5"/>
        <v>0</v>
      </c>
      <c r="W32" s="37">
        <f t="shared" si="5"/>
        <v>0</v>
      </c>
      <c r="X32" s="37">
        <f t="shared" si="5"/>
        <v>0</v>
      </c>
      <c r="Y32" s="37">
        <f t="shared" si="5"/>
        <v>0</v>
      </c>
      <c r="Z32" s="37">
        <f t="shared" si="5"/>
        <v>0</v>
      </c>
      <c r="AA32" s="37">
        <f t="shared" si="5"/>
        <v>0</v>
      </c>
      <c r="AB32" s="37">
        <f t="shared" si="5"/>
        <v>0</v>
      </c>
      <c r="AC32" s="37">
        <f t="shared" si="5"/>
        <v>0</v>
      </c>
      <c r="AD32" s="37">
        <f t="shared" si="5"/>
        <v>0</v>
      </c>
      <c r="AE32" s="37">
        <f t="shared" si="5"/>
        <v>0</v>
      </c>
      <c r="AF32" s="37">
        <f t="shared" si="5"/>
        <v>0</v>
      </c>
      <c r="AG32" s="37">
        <f t="shared" si="5"/>
        <v>0</v>
      </c>
      <c r="AH32" s="37">
        <f t="shared" si="5"/>
        <v>0</v>
      </c>
      <c r="AI32" s="37">
        <f t="shared" si="5"/>
        <v>0</v>
      </c>
      <c r="AJ32" s="38">
        <f t="shared" si="3"/>
        <v>0</v>
      </c>
      <c r="AK32" s="39"/>
      <c r="AL32" s="39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1:49" ht="33" customHeight="1">
      <c r="A33" s="33">
        <v>25</v>
      </c>
      <c r="B33" s="21"/>
      <c r="C33" s="21"/>
      <c r="D33" s="49"/>
      <c r="E33" s="49"/>
      <c r="F33" s="49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4"/>
        <v>0</v>
      </c>
      <c r="U33" s="37">
        <f t="shared" si="5"/>
        <v>0</v>
      </c>
      <c r="V33" s="37">
        <f t="shared" si="5"/>
        <v>0</v>
      </c>
      <c r="W33" s="37">
        <f t="shared" si="5"/>
        <v>0</v>
      </c>
      <c r="X33" s="37">
        <f t="shared" si="5"/>
        <v>0</v>
      </c>
      <c r="Y33" s="37">
        <f t="shared" si="5"/>
        <v>0</v>
      </c>
      <c r="Z33" s="37">
        <f t="shared" si="5"/>
        <v>0</v>
      </c>
      <c r="AA33" s="37">
        <f t="shared" si="5"/>
        <v>0</v>
      </c>
      <c r="AB33" s="37">
        <f t="shared" si="5"/>
        <v>0</v>
      </c>
      <c r="AC33" s="37">
        <f t="shared" si="5"/>
        <v>0</v>
      </c>
      <c r="AD33" s="37">
        <f t="shared" si="5"/>
        <v>0</v>
      </c>
      <c r="AE33" s="37">
        <f t="shared" si="5"/>
        <v>0</v>
      </c>
      <c r="AF33" s="37">
        <f t="shared" si="5"/>
        <v>0</v>
      </c>
      <c r="AG33" s="37">
        <f t="shared" si="5"/>
        <v>0</v>
      </c>
      <c r="AH33" s="37">
        <f t="shared" si="5"/>
        <v>0</v>
      </c>
      <c r="AI33" s="37">
        <f t="shared" si="5"/>
        <v>0</v>
      </c>
      <c r="AJ33" s="38">
        <f t="shared" si="3"/>
        <v>0</v>
      </c>
      <c r="AK33" s="39"/>
      <c r="AL33" s="39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1:49" ht="33" customHeight="1">
      <c r="A34" s="33">
        <v>26</v>
      </c>
      <c r="B34" s="42"/>
      <c r="C34" s="42"/>
      <c r="D34" s="42"/>
      <c r="E34" s="42"/>
      <c r="F34" s="4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>
        <f t="shared" si="4"/>
        <v>0</v>
      </c>
      <c r="U34" s="37">
        <f t="shared" si="5"/>
        <v>0</v>
      </c>
      <c r="V34" s="37">
        <f t="shared" si="5"/>
        <v>0</v>
      </c>
      <c r="W34" s="37">
        <f t="shared" si="5"/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 t="shared" si="5"/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I34" s="37">
        <f t="shared" si="5"/>
        <v>0</v>
      </c>
      <c r="AJ34" s="38">
        <f t="shared" si="3"/>
        <v>0</v>
      </c>
      <c r="AK34" s="39"/>
      <c r="AL34" s="39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ht="33" customHeight="1">
      <c r="A35" s="33">
        <v>27</v>
      </c>
      <c r="B35" s="42"/>
      <c r="C35" s="42"/>
      <c r="D35" s="42"/>
      <c r="E35" s="42"/>
      <c r="F35" s="42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>
        <f t="shared" si="4"/>
        <v>0</v>
      </c>
      <c r="U35" s="37">
        <f t="shared" si="5"/>
        <v>0</v>
      </c>
      <c r="V35" s="37">
        <f t="shared" si="5"/>
        <v>0</v>
      </c>
      <c r="W35" s="37">
        <f t="shared" si="5"/>
        <v>0</v>
      </c>
      <c r="X35" s="37">
        <f t="shared" si="5"/>
        <v>0</v>
      </c>
      <c r="Y35" s="37">
        <f t="shared" si="5"/>
        <v>0</v>
      </c>
      <c r="Z35" s="37">
        <f t="shared" si="5"/>
        <v>0</v>
      </c>
      <c r="AA35" s="37">
        <f t="shared" si="5"/>
        <v>0</v>
      </c>
      <c r="AB35" s="37">
        <f t="shared" si="5"/>
        <v>0</v>
      </c>
      <c r="AC35" s="37">
        <f t="shared" si="5"/>
        <v>0</v>
      </c>
      <c r="AD35" s="37">
        <f t="shared" si="5"/>
        <v>0</v>
      </c>
      <c r="AE35" s="37">
        <f t="shared" si="5"/>
        <v>0</v>
      </c>
      <c r="AF35" s="37">
        <f t="shared" si="5"/>
        <v>0</v>
      </c>
      <c r="AG35" s="37">
        <f t="shared" si="5"/>
        <v>0</v>
      </c>
      <c r="AH35" s="37">
        <f t="shared" si="5"/>
        <v>0</v>
      </c>
      <c r="AI35" s="37">
        <f t="shared" si="5"/>
        <v>0</v>
      </c>
      <c r="AJ35" s="38">
        <f t="shared" si="3"/>
        <v>0</v>
      </c>
      <c r="AK35" s="39"/>
      <c r="AL35" s="39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1:49" ht="33" customHeight="1">
      <c r="A36" s="33">
        <v>28</v>
      </c>
      <c r="B36" s="42"/>
      <c r="C36" s="42"/>
      <c r="D36" s="42"/>
      <c r="E36" s="42"/>
      <c r="F36" s="42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>
        <f t="shared" si="4"/>
        <v>0</v>
      </c>
      <c r="U36" s="37">
        <f t="shared" si="5"/>
        <v>0</v>
      </c>
      <c r="V36" s="37">
        <f t="shared" si="5"/>
        <v>0</v>
      </c>
      <c r="W36" s="37">
        <f t="shared" si="5"/>
        <v>0</v>
      </c>
      <c r="X36" s="37">
        <f t="shared" si="5"/>
        <v>0</v>
      </c>
      <c r="Y36" s="37">
        <f t="shared" si="5"/>
        <v>0</v>
      </c>
      <c r="Z36" s="37">
        <f t="shared" si="5"/>
        <v>0</v>
      </c>
      <c r="AA36" s="37">
        <f t="shared" si="5"/>
        <v>0</v>
      </c>
      <c r="AB36" s="37">
        <f t="shared" si="5"/>
        <v>0</v>
      </c>
      <c r="AC36" s="37">
        <f t="shared" si="5"/>
        <v>0</v>
      </c>
      <c r="AD36" s="37">
        <f t="shared" si="5"/>
        <v>0</v>
      </c>
      <c r="AE36" s="37">
        <f t="shared" si="5"/>
        <v>0</v>
      </c>
      <c r="AF36" s="37">
        <f t="shared" si="5"/>
        <v>0</v>
      </c>
      <c r="AG36" s="37">
        <f t="shared" si="5"/>
        <v>0</v>
      </c>
      <c r="AH36" s="37">
        <f t="shared" si="5"/>
        <v>0</v>
      </c>
      <c r="AI36" s="37">
        <f t="shared" si="5"/>
        <v>0</v>
      </c>
      <c r="AJ36" s="38">
        <f t="shared" si="3"/>
        <v>0</v>
      </c>
      <c r="AK36" s="39"/>
      <c r="AL36" s="39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ht="33" customHeight="1">
      <c r="A37" s="33">
        <v>29</v>
      </c>
      <c r="B37" s="34"/>
      <c r="C37" s="21"/>
      <c r="D37" s="21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>
        <f t="shared" si="4"/>
        <v>0</v>
      </c>
      <c r="U37" s="37">
        <f t="shared" si="5"/>
        <v>0</v>
      </c>
      <c r="V37" s="37">
        <f t="shared" si="5"/>
        <v>0</v>
      </c>
      <c r="W37" s="37">
        <f t="shared" si="5"/>
        <v>0</v>
      </c>
      <c r="X37" s="37">
        <f t="shared" si="5"/>
        <v>0</v>
      </c>
      <c r="Y37" s="37">
        <f t="shared" si="5"/>
        <v>0</v>
      </c>
      <c r="Z37" s="37">
        <f t="shared" si="5"/>
        <v>0</v>
      </c>
      <c r="AA37" s="37">
        <f t="shared" si="5"/>
        <v>0</v>
      </c>
      <c r="AB37" s="37">
        <f t="shared" si="5"/>
        <v>0</v>
      </c>
      <c r="AC37" s="37">
        <f t="shared" si="5"/>
        <v>0</v>
      </c>
      <c r="AD37" s="37">
        <f t="shared" si="5"/>
        <v>0</v>
      </c>
      <c r="AE37" s="37">
        <f t="shared" si="5"/>
        <v>0</v>
      </c>
      <c r="AF37" s="37">
        <f t="shared" si="5"/>
        <v>0</v>
      </c>
      <c r="AG37" s="37">
        <f t="shared" si="5"/>
        <v>0</v>
      </c>
      <c r="AH37" s="37">
        <f t="shared" si="5"/>
        <v>0</v>
      </c>
      <c r="AI37" s="37">
        <f t="shared" si="5"/>
        <v>0</v>
      </c>
      <c r="AJ37" s="38">
        <f t="shared" si="3"/>
        <v>0</v>
      </c>
      <c r="AK37" s="39"/>
      <c r="AL37" s="39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1:49" ht="33" customHeight="1">
      <c r="A38" s="33">
        <v>30</v>
      </c>
      <c r="B38" s="34"/>
      <c r="C38" s="34"/>
      <c r="D38" s="34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>
        <f t="shared" si="4"/>
        <v>0</v>
      </c>
      <c r="U38" s="37">
        <f t="shared" si="5"/>
        <v>0</v>
      </c>
      <c r="V38" s="37">
        <f t="shared" si="5"/>
        <v>0</v>
      </c>
      <c r="W38" s="37">
        <f t="shared" si="5"/>
        <v>0</v>
      </c>
      <c r="X38" s="37">
        <f t="shared" si="5"/>
        <v>0</v>
      </c>
      <c r="Y38" s="37">
        <f t="shared" si="5"/>
        <v>0</v>
      </c>
      <c r="Z38" s="37">
        <f t="shared" si="5"/>
        <v>0</v>
      </c>
      <c r="AA38" s="37">
        <f t="shared" si="5"/>
        <v>0</v>
      </c>
      <c r="AB38" s="37">
        <f t="shared" si="5"/>
        <v>0</v>
      </c>
      <c r="AC38" s="37">
        <f t="shared" si="5"/>
        <v>0</v>
      </c>
      <c r="AD38" s="37">
        <f t="shared" si="5"/>
        <v>0</v>
      </c>
      <c r="AE38" s="37">
        <f t="shared" si="5"/>
        <v>0</v>
      </c>
      <c r="AF38" s="37">
        <f t="shared" si="5"/>
        <v>0</v>
      </c>
      <c r="AG38" s="37">
        <f t="shared" si="5"/>
        <v>0</v>
      </c>
      <c r="AH38" s="37">
        <f t="shared" si="5"/>
        <v>0</v>
      </c>
      <c r="AI38" s="37">
        <f t="shared" si="5"/>
        <v>0</v>
      </c>
      <c r="AJ38" s="38">
        <f t="shared" si="3"/>
        <v>0</v>
      </c>
      <c r="AK38" s="39"/>
      <c r="AL38" s="39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1:49" ht="33" customHeight="1">
      <c r="A39" s="33">
        <v>31</v>
      </c>
      <c r="B39" s="34"/>
      <c r="C39" s="34"/>
      <c r="D39" s="34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>
        <f t="shared" si="4"/>
        <v>0</v>
      </c>
      <c r="U39" s="37">
        <f t="shared" si="5"/>
        <v>0</v>
      </c>
      <c r="V39" s="37">
        <f t="shared" si="5"/>
        <v>0</v>
      </c>
      <c r="W39" s="37">
        <f t="shared" si="5"/>
        <v>0</v>
      </c>
      <c r="X39" s="37">
        <f t="shared" si="5"/>
        <v>0</v>
      </c>
      <c r="Y39" s="37">
        <f t="shared" si="5"/>
        <v>0</v>
      </c>
      <c r="Z39" s="37">
        <f t="shared" si="5"/>
        <v>0</v>
      </c>
      <c r="AA39" s="37">
        <f t="shared" si="5"/>
        <v>0</v>
      </c>
      <c r="AB39" s="37">
        <f t="shared" si="5"/>
        <v>0</v>
      </c>
      <c r="AC39" s="37">
        <f t="shared" si="5"/>
        <v>0</v>
      </c>
      <c r="AD39" s="37">
        <f t="shared" si="5"/>
        <v>0</v>
      </c>
      <c r="AE39" s="37">
        <f t="shared" si="5"/>
        <v>0</v>
      </c>
      <c r="AF39" s="37">
        <f t="shared" si="5"/>
        <v>0</v>
      </c>
      <c r="AG39" s="37">
        <f t="shared" si="5"/>
        <v>0</v>
      </c>
      <c r="AH39" s="37">
        <f t="shared" si="5"/>
        <v>0</v>
      </c>
      <c r="AI39" s="37">
        <f t="shared" si="5"/>
        <v>0</v>
      </c>
      <c r="AJ39" s="38">
        <f t="shared" si="3"/>
        <v>0</v>
      </c>
      <c r="AK39" s="39"/>
      <c r="AL39" s="39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</row>
    <row r="40" spans="1:49" ht="33" customHeight="1">
      <c r="A40" s="33">
        <v>32</v>
      </c>
      <c r="B40" s="21"/>
      <c r="C40" s="21"/>
      <c r="D40" s="21"/>
      <c r="E40" s="21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>
        <f t="shared" si="4"/>
        <v>0</v>
      </c>
      <c r="U40" s="37">
        <f t="shared" si="5"/>
        <v>0</v>
      </c>
      <c r="V40" s="37">
        <f t="shared" si="5"/>
        <v>0</v>
      </c>
      <c r="W40" s="37">
        <f t="shared" si="5"/>
        <v>0</v>
      </c>
      <c r="X40" s="37">
        <f t="shared" si="5"/>
        <v>0</v>
      </c>
      <c r="Y40" s="37">
        <f t="shared" si="5"/>
        <v>0</v>
      </c>
      <c r="Z40" s="37">
        <f t="shared" si="5"/>
        <v>0</v>
      </c>
      <c r="AA40" s="37">
        <f t="shared" si="5"/>
        <v>0</v>
      </c>
      <c r="AB40" s="37">
        <f t="shared" si="5"/>
        <v>0</v>
      </c>
      <c r="AC40" s="37">
        <f t="shared" si="5"/>
        <v>0</v>
      </c>
      <c r="AD40" s="37">
        <f t="shared" si="5"/>
        <v>0</v>
      </c>
      <c r="AE40" s="37">
        <f t="shared" si="5"/>
        <v>0</v>
      </c>
      <c r="AF40" s="37">
        <f t="shared" si="5"/>
        <v>0</v>
      </c>
      <c r="AG40" s="37">
        <f t="shared" si="5"/>
        <v>0</v>
      </c>
      <c r="AH40" s="37">
        <f t="shared" si="5"/>
        <v>0</v>
      </c>
      <c r="AI40" s="37">
        <f t="shared" si="5"/>
        <v>0</v>
      </c>
      <c r="AJ40" s="38">
        <f t="shared" si="3"/>
        <v>0</v>
      </c>
      <c r="AK40" s="39"/>
      <c r="AL40" s="39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1:49" ht="33" customHeight="1">
      <c r="A41" s="33">
        <v>33</v>
      </c>
      <c r="B41" s="42"/>
      <c r="C41" s="42"/>
      <c r="D41" s="42"/>
      <c r="E41" s="42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>
        <f t="shared" si="4"/>
        <v>0</v>
      </c>
      <c r="U41" s="37">
        <f t="shared" si="5"/>
        <v>0</v>
      </c>
      <c r="V41" s="37">
        <f t="shared" si="5"/>
        <v>0</v>
      </c>
      <c r="W41" s="37">
        <f t="shared" si="5"/>
        <v>0</v>
      </c>
      <c r="X41" s="37">
        <f t="shared" si="5"/>
        <v>0</v>
      </c>
      <c r="Y41" s="37">
        <f t="shared" si="5"/>
        <v>0</v>
      </c>
      <c r="Z41" s="37">
        <f t="shared" si="5"/>
        <v>0</v>
      </c>
      <c r="AA41" s="37">
        <f t="shared" si="5"/>
        <v>0</v>
      </c>
      <c r="AB41" s="37">
        <f t="shared" si="5"/>
        <v>0</v>
      </c>
      <c r="AC41" s="37">
        <f t="shared" si="5"/>
        <v>0</v>
      </c>
      <c r="AD41" s="37">
        <f t="shared" si="5"/>
        <v>0</v>
      </c>
      <c r="AE41" s="37">
        <f t="shared" si="5"/>
        <v>0</v>
      </c>
      <c r="AF41" s="37">
        <f t="shared" si="5"/>
        <v>0</v>
      </c>
      <c r="AG41" s="37">
        <f t="shared" si="5"/>
        <v>0</v>
      </c>
      <c r="AH41" s="37">
        <f t="shared" si="5"/>
        <v>0</v>
      </c>
      <c r="AI41" s="37">
        <f t="shared" si="5"/>
        <v>0</v>
      </c>
      <c r="AJ41" s="38">
        <f t="shared" si="3"/>
        <v>0</v>
      </c>
      <c r="AK41" s="39"/>
      <c r="AL41" s="39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</row>
    <row r="42" spans="1:49" ht="33" customHeight="1">
      <c r="A42" s="33">
        <v>34</v>
      </c>
      <c r="B42" s="34"/>
      <c r="C42" s="21"/>
      <c r="D42" s="21"/>
      <c r="E42" s="34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>
        <f t="shared" si="4"/>
        <v>0</v>
      </c>
      <c r="U42" s="37">
        <f t="shared" si="5"/>
        <v>0</v>
      </c>
      <c r="V42" s="37">
        <f t="shared" si="5"/>
        <v>0</v>
      </c>
      <c r="W42" s="37">
        <f t="shared" si="5"/>
        <v>0</v>
      </c>
      <c r="X42" s="37">
        <f t="shared" si="5"/>
        <v>0</v>
      </c>
      <c r="Y42" s="37">
        <f t="shared" si="5"/>
        <v>0</v>
      </c>
      <c r="Z42" s="37">
        <f t="shared" si="5"/>
        <v>0</v>
      </c>
      <c r="AA42" s="37">
        <f t="shared" si="5"/>
        <v>0</v>
      </c>
      <c r="AB42" s="37">
        <f t="shared" si="5"/>
        <v>0</v>
      </c>
      <c r="AC42" s="37">
        <f t="shared" si="5"/>
        <v>0</v>
      </c>
      <c r="AD42" s="37">
        <f t="shared" si="5"/>
        <v>0</v>
      </c>
      <c r="AE42" s="37">
        <f t="shared" si="5"/>
        <v>0</v>
      </c>
      <c r="AF42" s="37">
        <f t="shared" si="5"/>
        <v>0</v>
      </c>
      <c r="AG42" s="37">
        <f t="shared" si="5"/>
        <v>0</v>
      </c>
      <c r="AH42" s="37">
        <f t="shared" si="5"/>
        <v>0</v>
      </c>
      <c r="AI42" s="37">
        <f t="shared" si="5"/>
        <v>0</v>
      </c>
      <c r="AJ42" s="38">
        <f t="shared" si="3"/>
        <v>0</v>
      </c>
      <c r="AK42" s="39"/>
      <c r="AL42" s="39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</row>
    <row r="43" spans="1:49" ht="33" customHeight="1">
      <c r="A43" s="33">
        <v>35</v>
      </c>
      <c r="B43" s="34"/>
      <c r="C43" s="34"/>
      <c r="D43" s="47"/>
      <c r="E43" s="50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>
        <f t="shared" si="4"/>
        <v>0</v>
      </c>
      <c r="U43" s="37">
        <f t="shared" si="5"/>
        <v>0</v>
      </c>
      <c r="V43" s="37">
        <f t="shared" si="5"/>
        <v>0</v>
      </c>
      <c r="W43" s="37">
        <f aca="true" t="shared" si="6" ref="W43:AI48">IF(OR(G43="",G43="-"),0,G$8*(101+1000*LOG10(G$7/G43)))</f>
        <v>0</v>
      </c>
      <c r="X43" s="37">
        <f t="shared" si="6"/>
        <v>0</v>
      </c>
      <c r="Y43" s="37">
        <f t="shared" si="6"/>
        <v>0</v>
      </c>
      <c r="Z43" s="37">
        <f t="shared" si="6"/>
        <v>0</v>
      </c>
      <c r="AA43" s="37">
        <f t="shared" si="6"/>
        <v>0</v>
      </c>
      <c r="AB43" s="37">
        <f t="shared" si="6"/>
        <v>0</v>
      </c>
      <c r="AC43" s="37">
        <f t="shared" si="6"/>
        <v>0</v>
      </c>
      <c r="AD43" s="37">
        <f t="shared" si="6"/>
        <v>0</v>
      </c>
      <c r="AE43" s="37">
        <f t="shared" si="6"/>
        <v>0</v>
      </c>
      <c r="AF43" s="37">
        <f t="shared" si="6"/>
        <v>0</v>
      </c>
      <c r="AG43" s="37">
        <f t="shared" si="6"/>
        <v>0</v>
      </c>
      <c r="AH43" s="37">
        <f t="shared" si="6"/>
        <v>0</v>
      </c>
      <c r="AI43" s="37">
        <f t="shared" si="6"/>
        <v>0</v>
      </c>
      <c r="AJ43" s="38">
        <f t="shared" si="3"/>
        <v>0</v>
      </c>
      <c r="AK43" s="39"/>
      <c r="AL43" s="39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</row>
    <row r="44" spans="1:49" ht="33" customHeight="1">
      <c r="A44" s="33">
        <v>36</v>
      </c>
      <c r="B44" s="42"/>
      <c r="C44" s="42"/>
      <c r="D44" s="42"/>
      <c r="E44" s="42"/>
      <c r="F44" s="42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>
        <f t="shared" si="4"/>
        <v>0</v>
      </c>
      <c r="U44" s="37">
        <f aca="true" t="shared" si="7" ref="U44:V48">IF(OR(E44="",E44="-"),0,E$8*(101+1000*LOG10(E$7/E44)))</f>
        <v>0</v>
      </c>
      <c r="V44" s="37">
        <f t="shared" si="7"/>
        <v>0</v>
      </c>
      <c r="W44" s="37">
        <f t="shared" si="6"/>
        <v>0</v>
      </c>
      <c r="X44" s="37">
        <f t="shared" si="6"/>
        <v>0</v>
      </c>
      <c r="Y44" s="37">
        <f t="shared" si="6"/>
        <v>0</v>
      </c>
      <c r="Z44" s="37">
        <f t="shared" si="6"/>
        <v>0</v>
      </c>
      <c r="AA44" s="37">
        <f t="shared" si="6"/>
        <v>0</v>
      </c>
      <c r="AB44" s="37">
        <f t="shared" si="6"/>
        <v>0</v>
      </c>
      <c r="AC44" s="37">
        <f t="shared" si="6"/>
        <v>0</v>
      </c>
      <c r="AD44" s="37">
        <f t="shared" si="6"/>
        <v>0</v>
      </c>
      <c r="AE44" s="37">
        <f t="shared" si="6"/>
        <v>0</v>
      </c>
      <c r="AF44" s="37">
        <f t="shared" si="6"/>
        <v>0</v>
      </c>
      <c r="AG44" s="37">
        <f t="shared" si="6"/>
        <v>0</v>
      </c>
      <c r="AH44" s="37">
        <f t="shared" si="6"/>
        <v>0</v>
      </c>
      <c r="AI44" s="37">
        <f t="shared" si="6"/>
        <v>0</v>
      </c>
      <c r="AJ44" s="38">
        <f t="shared" si="3"/>
        <v>0</v>
      </c>
      <c r="AK44" s="39"/>
      <c r="AL44" s="39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1:49" ht="33" customHeight="1">
      <c r="A45" s="33">
        <v>37</v>
      </c>
      <c r="B45" s="42"/>
      <c r="C45" s="42"/>
      <c r="D45" s="43"/>
      <c r="E45" s="43"/>
      <c r="F45" s="4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>
        <f t="shared" si="4"/>
        <v>0</v>
      </c>
      <c r="U45" s="37">
        <f t="shared" si="7"/>
        <v>0</v>
      </c>
      <c r="V45" s="37">
        <f t="shared" si="7"/>
        <v>0</v>
      </c>
      <c r="W45" s="37">
        <f t="shared" si="6"/>
        <v>0</v>
      </c>
      <c r="X45" s="37">
        <f t="shared" si="6"/>
        <v>0</v>
      </c>
      <c r="Y45" s="37">
        <f t="shared" si="6"/>
        <v>0</v>
      </c>
      <c r="Z45" s="37">
        <f t="shared" si="6"/>
        <v>0</v>
      </c>
      <c r="AA45" s="37">
        <f t="shared" si="6"/>
        <v>0</v>
      </c>
      <c r="AB45" s="37">
        <f t="shared" si="6"/>
        <v>0</v>
      </c>
      <c r="AC45" s="37">
        <f t="shared" si="6"/>
        <v>0</v>
      </c>
      <c r="AD45" s="37">
        <f t="shared" si="6"/>
        <v>0</v>
      </c>
      <c r="AE45" s="37">
        <f t="shared" si="6"/>
        <v>0</v>
      </c>
      <c r="AF45" s="37">
        <f t="shared" si="6"/>
        <v>0</v>
      </c>
      <c r="AG45" s="37">
        <f t="shared" si="6"/>
        <v>0</v>
      </c>
      <c r="AH45" s="37">
        <f t="shared" si="6"/>
        <v>0</v>
      </c>
      <c r="AI45" s="37">
        <f t="shared" si="6"/>
        <v>0</v>
      </c>
      <c r="AJ45" s="38">
        <f t="shared" si="3"/>
        <v>0</v>
      </c>
      <c r="AK45" s="39"/>
      <c r="AL45" s="39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 ht="33" customHeight="1">
      <c r="A46" s="33">
        <v>38</v>
      </c>
      <c r="B46" s="42"/>
      <c r="C46" s="42"/>
      <c r="D46" s="43"/>
      <c r="E46" s="43"/>
      <c r="F46" s="4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>
        <f t="shared" si="4"/>
        <v>0</v>
      </c>
      <c r="U46" s="37">
        <f t="shared" si="7"/>
        <v>0</v>
      </c>
      <c r="V46" s="37">
        <f t="shared" si="7"/>
        <v>0</v>
      </c>
      <c r="W46" s="37">
        <f t="shared" si="6"/>
        <v>0</v>
      </c>
      <c r="X46" s="37">
        <f t="shared" si="6"/>
        <v>0</v>
      </c>
      <c r="Y46" s="37">
        <f t="shared" si="6"/>
        <v>0</v>
      </c>
      <c r="Z46" s="37">
        <f t="shared" si="6"/>
        <v>0</v>
      </c>
      <c r="AA46" s="37">
        <f t="shared" si="6"/>
        <v>0</v>
      </c>
      <c r="AB46" s="37">
        <f t="shared" si="6"/>
        <v>0</v>
      </c>
      <c r="AC46" s="37">
        <f t="shared" si="6"/>
        <v>0</v>
      </c>
      <c r="AD46" s="37">
        <f t="shared" si="6"/>
        <v>0</v>
      </c>
      <c r="AE46" s="37">
        <f t="shared" si="6"/>
        <v>0</v>
      </c>
      <c r="AF46" s="37">
        <f t="shared" si="6"/>
        <v>0</v>
      </c>
      <c r="AG46" s="37">
        <f t="shared" si="6"/>
        <v>0</v>
      </c>
      <c r="AH46" s="37">
        <f t="shared" si="6"/>
        <v>0</v>
      </c>
      <c r="AI46" s="37">
        <f t="shared" si="6"/>
        <v>0</v>
      </c>
      <c r="AJ46" s="38">
        <f t="shared" si="3"/>
        <v>0</v>
      </c>
      <c r="AK46" s="39"/>
      <c r="AL46" s="39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</row>
    <row r="47" spans="1:49" ht="33" customHeight="1">
      <c r="A47" s="33">
        <v>39</v>
      </c>
      <c r="B47" s="21"/>
      <c r="C47" s="21"/>
      <c r="D47" s="33"/>
      <c r="E47" s="33"/>
      <c r="F47" s="33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>
        <f t="shared" si="4"/>
        <v>0</v>
      </c>
      <c r="U47" s="37">
        <f t="shared" si="7"/>
        <v>0</v>
      </c>
      <c r="V47" s="37">
        <f t="shared" si="7"/>
        <v>0</v>
      </c>
      <c r="W47" s="37">
        <f t="shared" si="6"/>
        <v>0</v>
      </c>
      <c r="X47" s="37">
        <f t="shared" si="6"/>
        <v>0</v>
      </c>
      <c r="Y47" s="37">
        <f t="shared" si="6"/>
        <v>0</v>
      </c>
      <c r="Z47" s="37">
        <f t="shared" si="6"/>
        <v>0</v>
      </c>
      <c r="AA47" s="37">
        <f t="shared" si="6"/>
        <v>0</v>
      </c>
      <c r="AB47" s="37">
        <f t="shared" si="6"/>
        <v>0</v>
      </c>
      <c r="AC47" s="37">
        <f t="shared" si="6"/>
        <v>0</v>
      </c>
      <c r="AD47" s="37">
        <f t="shared" si="6"/>
        <v>0</v>
      </c>
      <c r="AE47" s="37">
        <f t="shared" si="6"/>
        <v>0</v>
      </c>
      <c r="AF47" s="37">
        <f t="shared" si="6"/>
        <v>0</v>
      </c>
      <c r="AG47" s="37">
        <f t="shared" si="6"/>
        <v>0</v>
      </c>
      <c r="AH47" s="37">
        <f t="shared" si="6"/>
        <v>0</v>
      </c>
      <c r="AI47" s="37">
        <f t="shared" si="6"/>
        <v>0</v>
      </c>
      <c r="AJ47" s="38">
        <f t="shared" si="3"/>
        <v>0</v>
      </c>
      <c r="AK47" s="39"/>
      <c r="AL47" s="39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1:49" ht="33" customHeight="1">
      <c r="A48" s="33">
        <v>40</v>
      </c>
      <c r="B48" s="44"/>
      <c r="C48" s="45"/>
      <c r="D48" s="44"/>
      <c r="E48" s="44"/>
      <c r="F48" s="4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>
        <f t="shared" si="4"/>
        <v>0</v>
      </c>
      <c r="U48" s="37">
        <f t="shared" si="7"/>
        <v>0</v>
      </c>
      <c r="V48" s="37">
        <f t="shared" si="7"/>
        <v>0</v>
      </c>
      <c r="W48" s="37">
        <f t="shared" si="6"/>
        <v>0</v>
      </c>
      <c r="X48" s="37">
        <f t="shared" si="6"/>
        <v>0</v>
      </c>
      <c r="Y48" s="37">
        <f t="shared" si="6"/>
        <v>0</v>
      </c>
      <c r="Z48" s="37">
        <f t="shared" si="6"/>
        <v>0</v>
      </c>
      <c r="AA48" s="37">
        <f t="shared" si="6"/>
        <v>0</v>
      </c>
      <c r="AB48" s="37">
        <f t="shared" si="6"/>
        <v>0</v>
      </c>
      <c r="AC48" s="37">
        <f t="shared" si="6"/>
        <v>0</v>
      </c>
      <c r="AD48" s="37">
        <f t="shared" si="6"/>
        <v>0</v>
      </c>
      <c r="AE48" s="37">
        <f t="shared" si="6"/>
        <v>0</v>
      </c>
      <c r="AF48" s="37">
        <f t="shared" si="6"/>
        <v>0</v>
      </c>
      <c r="AG48" s="37">
        <f t="shared" si="6"/>
        <v>0</v>
      </c>
      <c r="AH48" s="37">
        <f t="shared" si="6"/>
        <v>0</v>
      </c>
      <c r="AI48" s="37">
        <f t="shared" si="6"/>
        <v>0</v>
      </c>
      <c r="AJ48" s="38">
        <f t="shared" si="3"/>
        <v>0</v>
      </c>
      <c r="AK48" s="39"/>
      <c r="AL48" s="39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</row>
  </sheetData>
  <sheetProtection/>
  <mergeCells count="7">
    <mergeCell ref="T6:T8"/>
    <mergeCell ref="A2:H2"/>
    <mergeCell ref="A4:H4"/>
    <mergeCell ref="A6:A8"/>
    <mergeCell ref="B6:B8"/>
    <mergeCell ref="C6:C8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7"/>
  <sheetViews>
    <sheetView zoomScale="65" zoomScaleNormal="65" zoomScalePageLayoutView="0" workbookViewId="0" topLeftCell="A1">
      <selection activeCell="P22" sqref="P22"/>
    </sheetView>
  </sheetViews>
  <sheetFormatPr defaultColWidth="9.140625" defaultRowHeight="12.75"/>
  <cols>
    <col min="1" max="1" width="9.140625" style="65" customWidth="1"/>
    <col min="2" max="2" width="14.57421875" style="65" customWidth="1"/>
    <col min="3" max="3" width="31.00390625" style="65" bestFit="1" customWidth="1"/>
    <col min="4" max="4" width="22.00390625" style="65" customWidth="1"/>
    <col min="5" max="5" width="13.421875" style="65" customWidth="1"/>
    <col min="6" max="6" width="14.00390625" style="65" customWidth="1"/>
    <col min="7" max="7" width="13.57421875" style="65" customWidth="1"/>
    <col min="8" max="8" width="14.140625" style="65" customWidth="1"/>
    <col min="9" max="9" width="11.8515625" style="65" customWidth="1"/>
    <col min="10" max="10" width="12.7109375" style="65" customWidth="1"/>
    <col min="11" max="12" width="14.00390625" style="65" customWidth="1"/>
    <col min="13" max="15" width="14.421875" style="65" customWidth="1"/>
    <col min="16" max="19" width="12.7109375" style="65" customWidth="1"/>
    <col min="20" max="20" width="12.28125" style="74" bestFit="1" customWidth="1"/>
    <col min="21" max="22" width="11.28125" style="75" customWidth="1"/>
    <col min="23" max="35" width="9.140625" style="75" customWidth="1"/>
    <col min="36" max="36" width="8.8515625" style="75" customWidth="1"/>
    <col min="37" max="38" width="9.140625" style="85" customWidth="1"/>
    <col min="39" max="16384" width="9.140625" style="65" customWidth="1"/>
  </cols>
  <sheetData>
    <row r="1" spans="21:38" s="74" customFormat="1" ht="15"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6"/>
    </row>
    <row r="2" spans="1:38" s="74" customFormat="1" ht="15">
      <c r="A2" s="100" t="s">
        <v>6</v>
      </c>
      <c r="B2" s="100"/>
      <c r="C2" s="100"/>
      <c r="D2" s="100"/>
      <c r="E2" s="100"/>
      <c r="F2" s="100"/>
      <c r="G2" s="100"/>
      <c r="H2" s="100"/>
      <c r="I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  <c r="AL2" s="76"/>
    </row>
    <row r="3" spans="12:38" s="74" customFormat="1" ht="15">
      <c r="L3" s="100" t="s">
        <v>8</v>
      </c>
      <c r="M3" s="106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  <c r="AL3" s="76"/>
    </row>
    <row r="4" spans="1:38" s="74" customFormat="1" ht="18" customHeight="1">
      <c r="A4" s="101" t="s">
        <v>129</v>
      </c>
      <c r="B4" s="101"/>
      <c r="C4" s="101"/>
      <c r="D4" s="101"/>
      <c r="E4" s="101"/>
      <c r="F4" s="101"/>
      <c r="G4" s="101"/>
      <c r="H4" s="101"/>
      <c r="I4" s="78"/>
      <c r="L4" s="74">
        <f>SUM(E7:R7)/8</f>
        <v>0.5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6"/>
    </row>
    <row r="5" spans="1:38" s="74" customFormat="1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</row>
    <row r="6" spans="1:38" s="82" customFormat="1" ht="15" customHeight="1">
      <c r="A6" s="102" t="s">
        <v>0</v>
      </c>
      <c r="B6" s="97" t="s">
        <v>1</v>
      </c>
      <c r="C6" s="97" t="s">
        <v>7</v>
      </c>
      <c r="D6" s="79" t="s">
        <v>2</v>
      </c>
      <c r="E6" s="79" t="s">
        <v>123</v>
      </c>
      <c r="F6" s="79" t="s">
        <v>78</v>
      </c>
      <c r="G6" s="79" t="s">
        <v>124</v>
      </c>
      <c r="H6" s="79" t="s">
        <v>80</v>
      </c>
      <c r="I6" s="79" t="s">
        <v>79</v>
      </c>
      <c r="J6" s="79" t="s">
        <v>125</v>
      </c>
      <c r="K6" s="79" t="s">
        <v>35</v>
      </c>
      <c r="L6" s="79" t="s">
        <v>470</v>
      </c>
      <c r="M6" s="79" t="s">
        <v>34</v>
      </c>
      <c r="N6" s="79" t="s">
        <v>82</v>
      </c>
      <c r="O6" s="79" t="s">
        <v>16</v>
      </c>
      <c r="P6" s="79" t="s">
        <v>23</v>
      </c>
      <c r="Q6" s="79" t="s">
        <v>126</v>
      </c>
      <c r="R6" s="79" t="s">
        <v>127</v>
      </c>
      <c r="S6" s="79" t="s">
        <v>128</v>
      </c>
      <c r="T6" s="97" t="s">
        <v>3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1"/>
    </row>
    <row r="7" spans="1:38" s="82" customFormat="1" ht="14.25" customHeight="1">
      <c r="A7" s="103"/>
      <c r="B7" s="98"/>
      <c r="C7" s="98"/>
      <c r="D7" s="83" t="s">
        <v>4</v>
      </c>
      <c r="E7" s="84">
        <f>COUNTIF(E9:E28,"&gt;0")</f>
        <v>4</v>
      </c>
      <c r="F7" s="84">
        <f>COUNTIF(F9:F28,"&gt;0")</f>
        <v>0</v>
      </c>
      <c r="G7" s="84">
        <f aca="true" t="shared" si="0" ref="G7:S7">COUNTIF(G9:G28,"&gt;0")</f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4">
        <f t="shared" si="0"/>
        <v>0</v>
      </c>
      <c r="N7" s="84">
        <f t="shared" si="0"/>
        <v>0</v>
      </c>
      <c r="O7" s="84">
        <f t="shared" si="0"/>
        <v>0</v>
      </c>
      <c r="P7" s="84">
        <f t="shared" si="0"/>
        <v>0</v>
      </c>
      <c r="Q7" s="84">
        <f t="shared" si="0"/>
        <v>0</v>
      </c>
      <c r="R7" s="84">
        <f t="shared" si="0"/>
        <v>0</v>
      </c>
      <c r="S7" s="84">
        <f t="shared" si="0"/>
        <v>8</v>
      </c>
      <c r="T7" s="98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81"/>
    </row>
    <row r="8" spans="1:38" s="82" customFormat="1" ht="14.25" customHeight="1">
      <c r="A8" s="104"/>
      <c r="B8" s="105"/>
      <c r="C8" s="105"/>
      <c r="D8" s="83" t="s">
        <v>5</v>
      </c>
      <c r="E8" s="83">
        <v>1</v>
      </c>
      <c r="F8" s="83">
        <v>1</v>
      </c>
      <c r="G8" s="84">
        <v>0.5</v>
      </c>
      <c r="H8" s="84">
        <v>1</v>
      </c>
      <c r="I8" s="84">
        <v>0.7</v>
      </c>
      <c r="J8" s="84">
        <v>0.5</v>
      </c>
      <c r="K8" s="84">
        <v>0.7</v>
      </c>
      <c r="L8" s="84">
        <v>1</v>
      </c>
      <c r="M8" s="84">
        <v>1</v>
      </c>
      <c r="N8" s="84">
        <v>1</v>
      </c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9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  <c r="AL8" s="81"/>
    </row>
    <row r="9" spans="1:49" ht="33" customHeight="1">
      <c r="A9" s="58">
        <v>1</v>
      </c>
      <c r="B9" s="1" t="s">
        <v>113</v>
      </c>
      <c r="C9" s="1" t="s">
        <v>156</v>
      </c>
      <c r="D9" s="18" t="s">
        <v>163</v>
      </c>
      <c r="E9" s="3">
        <v>1</v>
      </c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</v>
      </c>
      <c r="T9" s="57">
        <f>AJ9</f>
        <v>1707.149978319906</v>
      </c>
      <c r="U9" s="61">
        <f aca="true" t="shared" si="1" ref="U9:AI17">IF(OR(E9="",E9="-"),0,E$8*(101+1000*LOG10(E$7/E9)))</f>
        <v>703.0599913279624</v>
      </c>
      <c r="V9" s="61">
        <f t="shared" si="1"/>
        <v>0</v>
      </c>
      <c r="W9" s="61">
        <f t="shared" si="1"/>
        <v>0</v>
      </c>
      <c r="X9" s="61">
        <f t="shared" si="1"/>
        <v>0</v>
      </c>
      <c r="Y9" s="61">
        <f t="shared" si="1"/>
        <v>0</v>
      </c>
      <c r="Z9" s="61">
        <f t="shared" si="1"/>
        <v>0</v>
      </c>
      <c r="AA9" s="61">
        <f t="shared" si="1"/>
        <v>0</v>
      </c>
      <c r="AB9" s="61">
        <f t="shared" si="1"/>
        <v>0</v>
      </c>
      <c r="AC9" s="61">
        <f t="shared" si="1"/>
        <v>0</v>
      </c>
      <c r="AD9" s="61">
        <f t="shared" si="1"/>
        <v>0</v>
      </c>
      <c r="AE9" s="61">
        <f t="shared" si="1"/>
        <v>0</v>
      </c>
      <c r="AF9" s="61">
        <f t="shared" si="1"/>
        <v>0</v>
      </c>
      <c r="AG9" s="61">
        <f t="shared" si="1"/>
        <v>0</v>
      </c>
      <c r="AH9" s="61">
        <f t="shared" si="1"/>
        <v>0</v>
      </c>
      <c r="AI9" s="61">
        <f t="shared" si="1"/>
        <v>1004.0899869919435</v>
      </c>
      <c r="AJ9" s="62">
        <f>SUM(U9:AI9)</f>
        <v>1707.149978319906</v>
      </c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33" customHeight="1">
      <c r="A10" s="58">
        <v>2</v>
      </c>
      <c r="B10" s="1" t="s">
        <v>160</v>
      </c>
      <c r="C10" s="1" t="s">
        <v>157</v>
      </c>
      <c r="D10" s="1" t="s">
        <v>164</v>
      </c>
      <c r="E10" s="3">
        <v>2</v>
      </c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3</v>
      </c>
      <c r="T10" s="57">
        <f>AJ10</f>
        <v>928.9987279362624</v>
      </c>
      <c r="U10" s="61">
        <f t="shared" si="1"/>
        <v>402.0299956639812</v>
      </c>
      <c r="V10" s="61">
        <f t="shared" si="1"/>
        <v>0</v>
      </c>
      <c r="W10" s="61">
        <f t="shared" si="1"/>
        <v>0</v>
      </c>
      <c r="X10" s="61">
        <f t="shared" si="1"/>
        <v>0</v>
      </c>
      <c r="Y10" s="61">
        <f t="shared" si="1"/>
        <v>0</v>
      </c>
      <c r="Z10" s="61">
        <f t="shared" si="1"/>
        <v>0</v>
      </c>
      <c r="AA10" s="61">
        <f t="shared" si="1"/>
        <v>0</v>
      </c>
      <c r="AB10" s="61">
        <f t="shared" si="1"/>
        <v>0</v>
      </c>
      <c r="AC10" s="61">
        <f t="shared" si="1"/>
        <v>0</v>
      </c>
      <c r="AD10" s="61">
        <f t="shared" si="1"/>
        <v>0</v>
      </c>
      <c r="AE10" s="61">
        <f t="shared" si="1"/>
        <v>0</v>
      </c>
      <c r="AF10" s="61">
        <f t="shared" si="1"/>
        <v>0</v>
      </c>
      <c r="AG10" s="61">
        <f t="shared" si="1"/>
        <v>0</v>
      </c>
      <c r="AH10" s="61">
        <f t="shared" si="1"/>
        <v>0</v>
      </c>
      <c r="AI10" s="61">
        <f t="shared" si="1"/>
        <v>526.9687322722812</v>
      </c>
      <c r="AJ10" s="62">
        <f aca="true" t="shared" si="2" ref="AJ10:AJ17">SUM(U10:AI10)</f>
        <v>928.9987279362624</v>
      </c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33" customHeight="1">
      <c r="A11" s="58">
        <v>3</v>
      </c>
      <c r="B11" s="1" t="s">
        <v>496</v>
      </c>
      <c r="C11" s="1" t="s">
        <v>494</v>
      </c>
      <c r="D11" s="1" t="s">
        <v>495</v>
      </c>
      <c r="E11" s="1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2</v>
      </c>
      <c r="T11" s="57">
        <f>AI11</f>
        <v>703.0599913279624</v>
      </c>
      <c r="U11" s="61">
        <f t="shared" si="1"/>
        <v>0</v>
      </c>
      <c r="V11" s="61">
        <f t="shared" si="1"/>
        <v>0</v>
      </c>
      <c r="W11" s="61">
        <f t="shared" si="1"/>
        <v>0</v>
      </c>
      <c r="X11" s="61">
        <f t="shared" si="1"/>
        <v>0</v>
      </c>
      <c r="Y11" s="61">
        <f t="shared" si="1"/>
        <v>0</v>
      </c>
      <c r="Z11" s="61">
        <f t="shared" si="1"/>
        <v>0</v>
      </c>
      <c r="AA11" s="61">
        <f t="shared" si="1"/>
        <v>0</v>
      </c>
      <c r="AB11" s="61">
        <f t="shared" si="1"/>
        <v>0</v>
      </c>
      <c r="AC11" s="61">
        <f t="shared" si="1"/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703.0599913279624</v>
      </c>
      <c r="AJ11" s="62">
        <f t="shared" si="2"/>
        <v>703.0599913279624</v>
      </c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ht="33" customHeight="1">
      <c r="A12" s="58">
        <v>4</v>
      </c>
      <c r="B12" s="1" t="s">
        <v>161</v>
      </c>
      <c r="C12" s="1" t="s">
        <v>158</v>
      </c>
      <c r="D12" s="1" t="s">
        <v>165</v>
      </c>
      <c r="E12" s="9">
        <v>3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5</v>
      </c>
      <c r="T12" s="57">
        <f>AJ12</f>
        <v>531.0587192642247</v>
      </c>
      <c r="U12" s="61">
        <f t="shared" si="1"/>
        <v>225.93873660829993</v>
      </c>
      <c r="V12" s="61">
        <f t="shared" si="1"/>
        <v>0</v>
      </c>
      <c r="W12" s="61">
        <f t="shared" si="1"/>
        <v>0</v>
      </c>
      <c r="X12" s="61">
        <f t="shared" si="1"/>
        <v>0</v>
      </c>
      <c r="Y12" s="61">
        <f t="shared" si="1"/>
        <v>0</v>
      </c>
      <c r="Z12" s="61">
        <f t="shared" si="1"/>
        <v>0</v>
      </c>
      <c r="AA12" s="61">
        <f t="shared" si="1"/>
        <v>0</v>
      </c>
      <c r="AB12" s="61">
        <f t="shared" si="1"/>
        <v>0</v>
      </c>
      <c r="AC12" s="61">
        <f t="shared" si="1"/>
        <v>0</v>
      </c>
      <c r="AD12" s="61">
        <f t="shared" si="1"/>
        <v>0</v>
      </c>
      <c r="AE12" s="61">
        <f t="shared" si="1"/>
        <v>0</v>
      </c>
      <c r="AF12" s="61">
        <f t="shared" si="1"/>
        <v>0</v>
      </c>
      <c r="AG12" s="61">
        <f t="shared" si="1"/>
        <v>0</v>
      </c>
      <c r="AH12" s="61">
        <f t="shared" si="1"/>
        <v>0</v>
      </c>
      <c r="AI12" s="61">
        <f t="shared" si="1"/>
        <v>305.1199826559248</v>
      </c>
      <c r="AJ12" s="62">
        <f t="shared" si="2"/>
        <v>531.0587192642247</v>
      </c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ht="33" customHeight="1">
      <c r="A13" s="58">
        <v>5</v>
      </c>
      <c r="B13" s="1" t="s">
        <v>160</v>
      </c>
      <c r="C13" s="3" t="s">
        <v>497</v>
      </c>
      <c r="D13" s="3" t="s">
        <v>498</v>
      </c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4</v>
      </c>
      <c r="T13" s="57">
        <f>AI13</f>
        <v>402.0299956639812</v>
      </c>
      <c r="U13" s="61">
        <f t="shared" si="1"/>
        <v>0</v>
      </c>
      <c r="V13" s="61">
        <f t="shared" si="1"/>
        <v>0</v>
      </c>
      <c r="W13" s="61">
        <f t="shared" si="1"/>
        <v>0</v>
      </c>
      <c r="X13" s="61">
        <f t="shared" si="1"/>
        <v>0</v>
      </c>
      <c r="Y13" s="61">
        <f t="shared" si="1"/>
        <v>0</v>
      </c>
      <c r="Z13" s="61">
        <f t="shared" si="1"/>
        <v>0</v>
      </c>
      <c r="AA13" s="61">
        <f t="shared" si="1"/>
        <v>0</v>
      </c>
      <c r="AB13" s="61">
        <f t="shared" si="1"/>
        <v>0</v>
      </c>
      <c r="AC13" s="61">
        <f t="shared" si="1"/>
        <v>0</v>
      </c>
      <c r="AD13" s="61">
        <f t="shared" si="1"/>
        <v>0</v>
      </c>
      <c r="AE13" s="61">
        <f t="shared" si="1"/>
        <v>0</v>
      </c>
      <c r="AF13" s="61">
        <f t="shared" si="1"/>
        <v>0</v>
      </c>
      <c r="AG13" s="61">
        <f t="shared" si="1"/>
        <v>0</v>
      </c>
      <c r="AH13" s="61">
        <f t="shared" si="1"/>
        <v>0</v>
      </c>
      <c r="AI13" s="61">
        <f t="shared" si="1"/>
        <v>402.0299956639812</v>
      </c>
      <c r="AJ13" s="62">
        <f t="shared" si="2"/>
        <v>402.0299956639812</v>
      </c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33" customHeight="1">
      <c r="A14" s="58">
        <v>6</v>
      </c>
      <c r="B14" s="1" t="s">
        <v>501</v>
      </c>
      <c r="C14" s="1" t="s">
        <v>499</v>
      </c>
      <c r="D14" s="1" t="s">
        <v>500</v>
      </c>
      <c r="E14" s="1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6</v>
      </c>
      <c r="T14" s="57">
        <f>AI14</f>
        <v>225.93873660829993</v>
      </c>
      <c r="U14" s="61">
        <f t="shared" si="1"/>
        <v>0</v>
      </c>
      <c r="V14" s="61">
        <f t="shared" si="1"/>
        <v>0</v>
      </c>
      <c r="W14" s="61">
        <f t="shared" si="1"/>
        <v>0</v>
      </c>
      <c r="X14" s="61">
        <f t="shared" si="1"/>
        <v>0</v>
      </c>
      <c r="Y14" s="61">
        <f t="shared" si="1"/>
        <v>0</v>
      </c>
      <c r="Z14" s="61">
        <f t="shared" si="1"/>
        <v>0</v>
      </c>
      <c r="AA14" s="61">
        <f t="shared" si="1"/>
        <v>0</v>
      </c>
      <c r="AB14" s="61">
        <f t="shared" si="1"/>
        <v>0</v>
      </c>
      <c r="AC14" s="61">
        <f t="shared" si="1"/>
        <v>0</v>
      </c>
      <c r="AD14" s="61">
        <f t="shared" si="1"/>
        <v>0</v>
      </c>
      <c r="AE14" s="61">
        <f t="shared" si="1"/>
        <v>0</v>
      </c>
      <c r="AF14" s="61">
        <f t="shared" si="1"/>
        <v>0</v>
      </c>
      <c r="AG14" s="61">
        <f t="shared" si="1"/>
        <v>0</v>
      </c>
      <c r="AH14" s="61">
        <f t="shared" si="1"/>
        <v>0</v>
      </c>
      <c r="AI14" s="61">
        <f t="shared" si="1"/>
        <v>225.93873660829993</v>
      </c>
      <c r="AJ14" s="62">
        <f t="shared" si="2"/>
        <v>225.93873660829993</v>
      </c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ht="33" customHeight="1">
      <c r="A15" s="58">
        <v>7</v>
      </c>
      <c r="B15" s="3" t="s">
        <v>506</v>
      </c>
      <c r="C15" s="56" t="s">
        <v>502</v>
      </c>
      <c r="D15" s="3" t="s">
        <v>503</v>
      </c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7</v>
      </c>
      <c r="T15" s="57">
        <f>AI15</f>
        <v>158.99194697768672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 t="shared" si="1"/>
        <v>0</v>
      </c>
      <c r="AE15" s="61">
        <f t="shared" si="1"/>
        <v>0</v>
      </c>
      <c r="AF15" s="61">
        <f t="shared" si="1"/>
        <v>0</v>
      </c>
      <c r="AG15" s="61">
        <f t="shared" si="1"/>
        <v>0</v>
      </c>
      <c r="AH15" s="61">
        <f t="shared" si="1"/>
        <v>0</v>
      </c>
      <c r="AI15" s="61">
        <f t="shared" si="1"/>
        <v>158.99194697768672</v>
      </c>
      <c r="AJ15" s="62">
        <f t="shared" si="2"/>
        <v>158.99194697768672</v>
      </c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  <row r="16" spans="1:49" ht="33" customHeight="1">
      <c r="A16" s="58">
        <v>8</v>
      </c>
      <c r="B16" s="1" t="s">
        <v>162</v>
      </c>
      <c r="C16" s="1" t="s">
        <v>159</v>
      </c>
      <c r="D16" s="1" t="s">
        <v>166</v>
      </c>
      <c r="E16" s="4">
        <v>4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7">
        <f>AJ16</f>
        <v>101</v>
      </c>
      <c r="U16" s="61">
        <f t="shared" si="1"/>
        <v>101</v>
      </c>
      <c r="V16" s="61">
        <f t="shared" si="1"/>
        <v>0</v>
      </c>
      <c r="W16" s="61">
        <f t="shared" si="1"/>
        <v>0</v>
      </c>
      <c r="X16" s="61">
        <f t="shared" si="1"/>
        <v>0</v>
      </c>
      <c r="Y16" s="61">
        <f t="shared" si="1"/>
        <v>0</v>
      </c>
      <c r="Z16" s="61">
        <f t="shared" si="1"/>
        <v>0</v>
      </c>
      <c r="AA16" s="61">
        <f t="shared" si="1"/>
        <v>0</v>
      </c>
      <c r="AB16" s="61">
        <f t="shared" si="1"/>
        <v>0</v>
      </c>
      <c r="AC16" s="61">
        <f t="shared" si="1"/>
        <v>0</v>
      </c>
      <c r="AD16" s="61">
        <f t="shared" si="1"/>
        <v>0</v>
      </c>
      <c r="AE16" s="61">
        <f t="shared" si="1"/>
        <v>0</v>
      </c>
      <c r="AF16" s="61">
        <f t="shared" si="1"/>
        <v>0</v>
      </c>
      <c r="AG16" s="61">
        <f t="shared" si="1"/>
        <v>0</v>
      </c>
      <c r="AH16" s="61">
        <f t="shared" si="1"/>
        <v>0</v>
      </c>
      <c r="AI16" s="61">
        <f t="shared" si="1"/>
        <v>0</v>
      </c>
      <c r="AJ16" s="62">
        <f t="shared" si="2"/>
        <v>101</v>
      </c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49" ht="33" customHeight="1">
      <c r="A17" s="58">
        <v>9</v>
      </c>
      <c r="B17" s="8" t="s">
        <v>507</v>
      </c>
      <c r="C17" s="1" t="s">
        <v>504</v>
      </c>
      <c r="D17" s="1" t="s">
        <v>505</v>
      </c>
      <c r="E17" s="8"/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8</v>
      </c>
      <c r="T17" s="57">
        <f>AI17</f>
        <v>101</v>
      </c>
      <c r="U17" s="61">
        <f t="shared" si="1"/>
        <v>0</v>
      </c>
      <c r="V17" s="61">
        <f t="shared" si="1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61">
        <f t="shared" si="1"/>
        <v>0</v>
      </c>
      <c r="AB17" s="61">
        <f t="shared" si="1"/>
        <v>0</v>
      </c>
      <c r="AC17" s="61">
        <f t="shared" si="1"/>
        <v>0</v>
      </c>
      <c r="AD17" s="61">
        <f t="shared" si="1"/>
        <v>0</v>
      </c>
      <c r="AE17" s="61">
        <f t="shared" si="1"/>
        <v>0</v>
      </c>
      <c r="AF17" s="61">
        <f t="shared" si="1"/>
        <v>0</v>
      </c>
      <c r="AG17" s="61">
        <f t="shared" si="1"/>
        <v>0</v>
      </c>
      <c r="AH17" s="61">
        <f t="shared" si="1"/>
        <v>0</v>
      </c>
      <c r="AI17" s="61">
        <f t="shared" si="1"/>
        <v>101</v>
      </c>
      <c r="AJ17" s="62">
        <f t="shared" si="2"/>
        <v>101</v>
      </c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</sheetData>
  <sheetProtection/>
  <mergeCells count="7">
    <mergeCell ref="T6:T8"/>
    <mergeCell ref="A2:H2"/>
    <mergeCell ref="L3:M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58"/>
  <sheetViews>
    <sheetView tabSelected="1" zoomScale="65" zoomScaleNormal="65" zoomScalePageLayoutView="0" workbookViewId="0" topLeftCell="A1">
      <selection activeCell="I15" sqref="I15"/>
    </sheetView>
  </sheetViews>
  <sheetFormatPr defaultColWidth="9.140625" defaultRowHeight="12.75"/>
  <cols>
    <col min="1" max="1" width="9.140625" style="65" customWidth="1"/>
    <col min="2" max="2" width="14.57421875" style="65" customWidth="1"/>
    <col min="3" max="3" width="31.00390625" style="65" bestFit="1" customWidth="1"/>
    <col min="4" max="4" width="22.00390625" style="65" customWidth="1"/>
    <col min="5" max="5" width="13.421875" style="65" customWidth="1"/>
    <col min="6" max="6" width="14.00390625" style="65" customWidth="1"/>
    <col min="7" max="7" width="13.57421875" style="65" customWidth="1"/>
    <col min="8" max="8" width="14.140625" style="65" customWidth="1"/>
    <col min="9" max="9" width="11.8515625" style="65" customWidth="1"/>
    <col min="10" max="10" width="12.7109375" style="65" customWidth="1"/>
    <col min="11" max="12" width="14.00390625" style="65" customWidth="1"/>
    <col min="13" max="15" width="14.421875" style="65" customWidth="1"/>
    <col min="16" max="19" width="12.7109375" style="65" customWidth="1"/>
    <col min="20" max="20" width="12.28125" style="74" bestFit="1" customWidth="1"/>
    <col min="21" max="22" width="11.28125" style="75" customWidth="1"/>
    <col min="23" max="35" width="9.140625" style="75" customWidth="1"/>
    <col min="36" max="36" width="8.8515625" style="75" customWidth="1"/>
    <col min="37" max="38" width="9.140625" style="85" customWidth="1"/>
    <col min="39" max="16384" width="9.140625" style="65" customWidth="1"/>
  </cols>
  <sheetData>
    <row r="1" spans="21:38" s="74" customFormat="1" ht="15"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6"/>
    </row>
    <row r="2" spans="1:38" s="74" customFormat="1" ht="15">
      <c r="A2" s="100" t="s">
        <v>6</v>
      </c>
      <c r="B2" s="100"/>
      <c r="C2" s="100"/>
      <c r="D2" s="100"/>
      <c r="E2" s="100"/>
      <c r="F2" s="100"/>
      <c r="G2" s="100"/>
      <c r="H2" s="100"/>
      <c r="I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  <c r="AL2" s="76"/>
    </row>
    <row r="3" spans="12:38" s="74" customFormat="1" ht="15">
      <c r="L3" s="100" t="s">
        <v>8</v>
      </c>
      <c r="M3" s="100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  <c r="AL3" s="76"/>
    </row>
    <row r="4" spans="1:38" s="74" customFormat="1" ht="18" customHeight="1">
      <c r="A4" s="101" t="s">
        <v>254</v>
      </c>
      <c r="B4" s="101"/>
      <c r="C4" s="101"/>
      <c r="D4" s="101"/>
      <c r="E4" s="101"/>
      <c r="F4" s="101"/>
      <c r="G4" s="101"/>
      <c r="H4" s="101"/>
      <c r="I4" s="78"/>
      <c r="L4" s="74">
        <f>SUM(E7:R7)/8</f>
        <v>5.875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6"/>
    </row>
    <row r="5" spans="1:38" s="74" customFormat="1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</row>
    <row r="6" spans="1:38" s="82" customFormat="1" ht="15" customHeight="1">
      <c r="A6" s="102" t="s">
        <v>0</v>
      </c>
      <c r="B6" s="97" t="s">
        <v>1</v>
      </c>
      <c r="C6" s="97" t="s">
        <v>7</v>
      </c>
      <c r="D6" s="79" t="s">
        <v>2</v>
      </c>
      <c r="E6" s="79" t="s">
        <v>123</v>
      </c>
      <c r="F6" s="79" t="s">
        <v>78</v>
      </c>
      <c r="G6" s="79" t="s">
        <v>124</v>
      </c>
      <c r="H6" s="79" t="s">
        <v>80</v>
      </c>
      <c r="I6" s="79" t="s">
        <v>79</v>
      </c>
      <c r="J6" s="79" t="s">
        <v>125</v>
      </c>
      <c r="K6" s="79" t="s">
        <v>35</v>
      </c>
      <c r="L6" s="79" t="s">
        <v>470</v>
      </c>
      <c r="M6" s="79" t="s">
        <v>34</v>
      </c>
      <c r="N6" s="79" t="s">
        <v>82</v>
      </c>
      <c r="O6" s="79" t="s">
        <v>16</v>
      </c>
      <c r="P6" s="79" t="s">
        <v>23</v>
      </c>
      <c r="Q6" s="79" t="s">
        <v>126</v>
      </c>
      <c r="R6" s="79" t="s">
        <v>127</v>
      </c>
      <c r="S6" s="79" t="s">
        <v>128</v>
      </c>
      <c r="T6" s="97" t="s">
        <v>3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1"/>
    </row>
    <row r="7" spans="1:38" s="82" customFormat="1" ht="14.25" customHeight="1">
      <c r="A7" s="103"/>
      <c r="B7" s="98"/>
      <c r="C7" s="98"/>
      <c r="D7" s="83" t="s">
        <v>4</v>
      </c>
      <c r="E7" s="84">
        <f>COUNTIF(E9:E59,"&gt;0")</f>
        <v>0</v>
      </c>
      <c r="F7" s="84">
        <f>COUNTIF(F9:F59,"&gt;0")</f>
        <v>0</v>
      </c>
      <c r="G7" s="84">
        <f aca="true" t="shared" si="0" ref="G7:S7">COUNTIF(G9:G59,"&gt;0")</f>
        <v>0</v>
      </c>
      <c r="H7" s="84">
        <f t="shared" si="0"/>
        <v>8</v>
      </c>
      <c r="I7" s="84">
        <f t="shared" si="0"/>
        <v>0</v>
      </c>
      <c r="J7" s="84">
        <f t="shared" si="0"/>
        <v>5</v>
      </c>
      <c r="K7" s="84">
        <f t="shared" si="0"/>
        <v>0</v>
      </c>
      <c r="L7" s="84">
        <f t="shared" si="0"/>
        <v>4</v>
      </c>
      <c r="M7" s="84">
        <f t="shared" si="0"/>
        <v>6</v>
      </c>
      <c r="N7" s="84">
        <f t="shared" si="0"/>
        <v>14</v>
      </c>
      <c r="O7" s="84">
        <f t="shared" si="0"/>
        <v>10</v>
      </c>
      <c r="P7" s="84">
        <f t="shared" si="0"/>
        <v>0</v>
      </c>
      <c r="Q7" s="84">
        <f t="shared" si="0"/>
        <v>0</v>
      </c>
      <c r="R7" s="84">
        <f t="shared" si="0"/>
        <v>0</v>
      </c>
      <c r="S7" s="84">
        <f t="shared" si="0"/>
        <v>8</v>
      </c>
      <c r="T7" s="98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81"/>
    </row>
    <row r="8" spans="1:38" s="82" customFormat="1" ht="14.25" customHeight="1">
      <c r="A8" s="104"/>
      <c r="B8" s="105"/>
      <c r="C8" s="105"/>
      <c r="D8" s="83" t="s">
        <v>5</v>
      </c>
      <c r="E8" s="83">
        <v>1</v>
      </c>
      <c r="F8" s="83">
        <v>1</v>
      </c>
      <c r="G8" s="84">
        <v>0.5</v>
      </c>
      <c r="H8" s="84">
        <v>1</v>
      </c>
      <c r="I8" s="84">
        <v>0.7</v>
      </c>
      <c r="J8" s="84">
        <v>0.5</v>
      </c>
      <c r="K8" s="84">
        <v>0.7</v>
      </c>
      <c r="L8" s="84">
        <v>1</v>
      </c>
      <c r="M8" s="84">
        <v>1</v>
      </c>
      <c r="N8" s="84">
        <v>1</v>
      </c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9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  <c r="AL8" s="81"/>
    </row>
    <row r="9" spans="1:49" ht="33" customHeight="1">
      <c r="A9" s="58">
        <v>1</v>
      </c>
      <c r="B9" s="1" t="s">
        <v>388</v>
      </c>
      <c r="C9" s="1" t="s">
        <v>384</v>
      </c>
      <c r="D9" s="8"/>
      <c r="E9" s="8"/>
      <c r="F9" s="3"/>
      <c r="G9" s="2"/>
      <c r="H9" s="2"/>
      <c r="I9" s="2"/>
      <c r="J9" s="2"/>
      <c r="K9" s="2"/>
      <c r="L9" s="2"/>
      <c r="M9" s="2"/>
      <c r="N9" s="2">
        <v>1</v>
      </c>
      <c r="O9" s="2"/>
      <c r="P9" s="2"/>
      <c r="Q9" s="2"/>
      <c r="R9" s="2"/>
      <c r="S9" s="2">
        <v>1</v>
      </c>
      <c r="T9" s="57">
        <f>AJ9</f>
        <v>2251.218022670181</v>
      </c>
      <c r="U9" s="61">
        <f aca="true" t="shared" si="1" ref="U9:U48">IF(OR(E9="",E9="-"),0,E$8*(101+1000*LOG10(E$7/E9)))</f>
        <v>0</v>
      </c>
      <c r="V9" s="61">
        <f aca="true" t="shared" si="2" ref="V9:V48">IF(OR(F9="",F9="-"),0,F$8*(101+1000*LOG10(F$7/F9)))</f>
        <v>0</v>
      </c>
      <c r="W9" s="61">
        <f aca="true" t="shared" si="3" ref="W9:W48">IF(OR(G9="",G9="-"),0,G$8*(101+1000*LOG10(G$7/G9)))</f>
        <v>0</v>
      </c>
      <c r="X9" s="61">
        <f aca="true" t="shared" si="4" ref="X9:X48">IF(OR(H9="",H9="-"),0,H$8*(101+1000*LOG10(H$7/H9)))</f>
        <v>0</v>
      </c>
      <c r="Y9" s="61">
        <f aca="true" t="shared" si="5" ref="Y9:Y48">IF(OR(I9="",I9="-"),0,I$8*(101+1000*LOG10(I$7/I9)))</f>
        <v>0</v>
      </c>
      <c r="Z9" s="61">
        <f aca="true" t="shared" si="6" ref="Z9:Z48">IF(OR(J9="",J9="-"),0,J$8*(101+1000*LOG10(J$7/J9)))</f>
        <v>0</v>
      </c>
      <c r="AA9" s="61">
        <f aca="true" t="shared" si="7" ref="AA9:AA48">IF(OR(K9="",K9="-"),0,K$8*(101+1000*LOG10(K$7/K9)))</f>
        <v>0</v>
      </c>
      <c r="AB9" s="61">
        <f aca="true" t="shared" si="8" ref="AB9:AB48">IF(OR(L9="",L9="-"),0,L$8*(101+1000*LOG10(L$7/L9)))</f>
        <v>0</v>
      </c>
      <c r="AC9" s="61">
        <f aca="true" t="shared" si="9" ref="AC9:AI25">IF(OR(M9="",M9="-"),0,M$8*(101+1000*LOG10(M$7/M9)))</f>
        <v>0</v>
      </c>
      <c r="AD9" s="61">
        <f t="shared" si="9"/>
        <v>1247.128035678238</v>
      </c>
      <c r="AE9" s="61">
        <f t="shared" si="9"/>
        <v>0</v>
      </c>
      <c r="AF9" s="61">
        <f t="shared" si="9"/>
        <v>0</v>
      </c>
      <c r="AG9" s="61">
        <f t="shared" si="9"/>
        <v>0</v>
      </c>
      <c r="AH9" s="61">
        <f t="shared" si="9"/>
        <v>0</v>
      </c>
      <c r="AI9" s="61">
        <f t="shared" si="9"/>
        <v>1004.0899869919435</v>
      </c>
      <c r="AJ9" s="62">
        <f>SUM(U9:AI9)</f>
        <v>2251.218022670181</v>
      </c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33" customHeight="1">
      <c r="A10" s="58">
        <v>2</v>
      </c>
      <c r="B10" s="1" t="s">
        <v>374</v>
      </c>
      <c r="C10" s="1" t="s">
        <v>364</v>
      </c>
      <c r="D10" s="1"/>
      <c r="E10" s="9"/>
      <c r="F10" s="3"/>
      <c r="G10" s="2"/>
      <c r="H10" s="2"/>
      <c r="I10" s="2"/>
      <c r="J10" s="2"/>
      <c r="K10" s="2"/>
      <c r="L10" s="2"/>
      <c r="M10" s="2"/>
      <c r="N10" s="2">
        <v>1</v>
      </c>
      <c r="O10" s="2">
        <v>3</v>
      </c>
      <c r="P10" s="2"/>
      <c r="Q10" s="2"/>
      <c r="R10" s="2"/>
      <c r="S10" s="2"/>
      <c r="T10" s="57">
        <f>AJ10</f>
        <v>1871.0067809585755</v>
      </c>
      <c r="U10" s="61">
        <f t="shared" si="1"/>
        <v>0</v>
      </c>
      <c r="V10" s="61">
        <f t="shared" si="2"/>
        <v>0</v>
      </c>
      <c r="W10" s="61">
        <f t="shared" si="3"/>
        <v>0</v>
      </c>
      <c r="X10" s="61">
        <f t="shared" si="4"/>
        <v>0</v>
      </c>
      <c r="Y10" s="61">
        <f t="shared" si="5"/>
        <v>0</v>
      </c>
      <c r="Z10" s="61">
        <f t="shared" si="6"/>
        <v>0</v>
      </c>
      <c r="AA10" s="61">
        <f t="shared" si="7"/>
        <v>0</v>
      </c>
      <c r="AB10" s="61">
        <f t="shared" si="8"/>
        <v>0</v>
      </c>
      <c r="AC10" s="61">
        <f t="shared" si="9"/>
        <v>0</v>
      </c>
      <c r="AD10" s="61">
        <f t="shared" si="9"/>
        <v>1247.128035678238</v>
      </c>
      <c r="AE10" s="61">
        <f t="shared" si="9"/>
        <v>623.8787452803376</v>
      </c>
      <c r="AF10" s="61">
        <f t="shared" si="9"/>
        <v>0</v>
      </c>
      <c r="AG10" s="61">
        <f t="shared" si="9"/>
        <v>0</v>
      </c>
      <c r="AH10" s="61">
        <f t="shared" si="9"/>
        <v>0</v>
      </c>
      <c r="AI10" s="61">
        <f t="shared" si="9"/>
        <v>0</v>
      </c>
      <c r="AJ10" s="62">
        <f aca="true" t="shared" si="10" ref="AJ10:AJ48">SUM(U10:AI10)</f>
        <v>1871.0067809585755</v>
      </c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33" customHeight="1">
      <c r="A11" s="58">
        <v>3</v>
      </c>
      <c r="B11" s="8" t="s">
        <v>339</v>
      </c>
      <c r="C11" s="8" t="s">
        <v>336</v>
      </c>
      <c r="D11" s="9"/>
      <c r="E11" s="9"/>
      <c r="F11" s="3"/>
      <c r="G11" s="2"/>
      <c r="H11" s="2"/>
      <c r="I11" s="2"/>
      <c r="J11" s="2"/>
      <c r="K11" s="2"/>
      <c r="L11" s="2"/>
      <c r="M11" s="2">
        <v>1</v>
      </c>
      <c r="N11" s="2"/>
      <c r="O11" s="2">
        <v>2</v>
      </c>
      <c r="P11" s="2"/>
      <c r="Q11" s="2"/>
      <c r="R11" s="2"/>
      <c r="S11" s="2"/>
      <c r="T11" s="57">
        <f>AJ11</f>
        <v>1679.1212547196624</v>
      </c>
      <c r="U11" s="61">
        <f t="shared" si="1"/>
        <v>0</v>
      </c>
      <c r="V11" s="61">
        <f t="shared" si="2"/>
        <v>0</v>
      </c>
      <c r="W11" s="61">
        <f t="shared" si="3"/>
        <v>0</v>
      </c>
      <c r="X11" s="61">
        <f t="shared" si="4"/>
        <v>0</v>
      </c>
      <c r="Y11" s="61">
        <f t="shared" si="5"/>
        <v>0</v>
      </c>
      <c r="Z11" s="61">
        <f t="shared" si="6"/>
        <v>0</v>
      </c>
      <c r="AA11" s="61">
        <f t="shared" si="7"/>
        <v>0</v>
      </c>
      <c r="AB11" s="61">
        <f t="shared" si="8"/>
        <v>0</v>
      </c>
      <c r="AC11" s="61">
        <f t="shared" si="9"/>
        <v>879.1512503836436</v>
      </c>
      <c r="AD11" s="61">
        <f t="shared" si="9"/>
        <v>0</v>
      </c>
      <c r="AE11" s="61">
        <f t="shared" si="9"/>
        <v>799.9700043360189</v>
      </c>
      <c r="AF11" s="61">
        <f t="shared" si="9"/>
        <v>0</v>
      </c>
      <c r="AG11" s="61">
        <f t="shared" si="9"/>
        <v>0</v>
      </c>
      <c r="AH11" s="61">
        <f t="shared" si="9"/>
        <v>0</v>
      </c>
      <c r="AI11" s="61">
        <f t="shared" si="9"/>
        <v>0</v>
      </c>
      <c r="AJ11" s="62">
        <f t="shared" si="10"/>
        <v>1679.1212547196624</v>
      </c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ht="33" customHeight="1">
      <c r="A12" s="58">
        <v>4</v>
      </c>
      <c r="B12" s="1" t="s">
        <v>390</v>
      </c>
      <c r="C12" s="1" t="s">
        <v>386</v>
      </c>
      <c r="D12" s="18" t="s">
        <v>392</v>
      </c>
      <c r="E12" s="68"/>
      <c r="F12" s="3"/>
      <c r="G12" s="2"/>
      <c r="H12" s="2"/>
      <c r="I12" s="2"/>
      <c r="J12" s="2"/>
      <c r="K12" s="2"/>
      <c r="L12" s="2"/>
      <c r="M12" s="2"/>
      <c r="N12" s="2">
        <v>3</v>
      </c>
      <c r="O12" s="2"/>
      <c r="P12" s="2"/>
      <c r="Q12" s="2"/>
      <c r="R12" s="2"/>
      <c r="S12" s="2">
        <v>2</v>
      </c>
      <c r="T12" s="57">
        <f>AJ12</f>
        <v>1473.0667722865378</v>
      </c>
      <c r="U12" s="61">
        <f t="shared" si="1"/>
        <v>0</v>
      </c>
      <c r="V12" s="61">
        <f t="shared" si="2"/>
        <v>0</v>
      </c>
      <c r="W12" s="61">
        <f t="shared" si="3"/>
        <v>0</v>
      </c>
      <c r="X12" s="61">
        <f t="shared" si="4"/>
        <v>0</v>
      </c>
      <c r="Y12" s="61">
        <f t="shared" si="5"/>
        <v>0</v>
      </c>
      <c r="Z12" s="61">
        <f t="shared" si="6"/>
        <v>0</v>
      </c>
      <c r="AA12" s="61">
        <f t="shared" si="7"/>
        <v>0</v>
      </c>
      <c r="AB12" s="61">
        <f t="shared" si="8"/>
        <v>0</v>
      </c>
      <c r="AC12" s="61">
        <f t="shared" si="9"/>
        <v>0</v>
      </c>
      <c r="AD12" s="61">
        <f t="shared" si="9"/>
        <v>770.0067809585755</v>
      </c>
      <c r="AE12" s="61">
        <f t="shared" si="9"/>
        <v>0</v>
      </c>
      <c r="AF12" s="61">
        <f t="shared" si="9"/>
        <v>0</v>
      </c>
      <c r="AG12" s="61">
        <f t="shared" si="9"/>
        <v>0</v>
      </c>
      <c r="AH12" s="61">
        <f t="shared" si="9"/>
        <v>0</v>
      </c>
      <c r="AI12" s="61">
        <f t="shared" si="9"/>
        <v>703.0599913279624</v>
      </c>
      <c r="AJ12" s="62">
        <f t="shared" si="10"/>
        <v>1473.0667722865378</v>
      </c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ht="33" customHeight="1">
      <c r="A13" s="58">
        <v>5</v>
      </c>
      <c r="B13" s="1" t="s">
        <v>332</v>
      </c>
      <c r="C13" s="1" t="s">
        <v>328</v>
      </c>
      <c r="D13" s="3"/>
      <c r="E13" s="3"/>
      <c r="F13" s="3"/>
      <c r="G13" s="2"/>
      <c r="H13" s="2"/>
      <c r="I13" s="2"/>
      <c r="J13" s="2"/>
      <c r="K13" s="2"/>
      <c r="L13" s="2">
        <v>1</v>
      </c>
      <c r="M13" s="2">
        <v>3</v>
      </c>
      <c r="N13" s="2"/>
      <c r="O13" s="2"/>
      <c r="P13" s="2"/>
      <c r="Q13" s="2"/>
      <c r="R13" s="2"/>
      <c r="S13" s="2"/>
      <c r="T13" s="57">
        <f>AJ13</f>
        <v>1105.0899869919435</v>
      </c>
      <c r="U13" s="61">
        <f t="shared" si="1"/>
        <v>0</v>
      </c>
      <c r="V13" s="61">
        <f t="shared" si="2"/>
        <v>0</v>
      </c>
      <c r="W13" s="61">
        <f t="shared" si="3"/>
        <v>0</v>
      </c>
      <c r="X13" s="61">
        <f t="shared" si="4"/>
        <v>0</v>
      </c>
      <c r="Y13" s="61">
        <f t="shared" si="5"/>
        <v>0</v>
      </c>
      <c r="Z13" s="61">
        <f t="shared" si="6"/>
        <v>0</v>
      </c>
      <c r="AA13" s="61">
        <f t="shared" si="7"/>
        <v>0</v>
      </c>
      <c r="AB13" s="61">
        <f t="shared" si="8"/>
        <v>703.0599913279624</v>
      </c>
      <c r="AC13" s="61">
        <f t="shared" si="9"/>
        <v>402.0299956639812</v>
      </c>
      <c r="AD13" s="61">
        <f t="shared" si="9"/>
        <v>0</v>
      </c>
      <c r="AE13" s="61">
        <f t="shared" si="9"/>
        <v>0</v>
      </c>
      <c r="AF13" s="61">
        <f t="shared" si="9"/>
        <v>0</v>
      </c>
      <c r="AG13" s="61">
        <f t="shared" si="9"/>
        <v>0</v>
      </c>
      <c r="AH13" s="61">
        <f t="shared" si="9"/>
        <v>0</v>
      </c>
      <c r="AI13" s="61">
        <f t="shared" si="9"/>
        <v>0</v>
      </c>
      <c r="AJ13" s="62">
        <f t="shared" si="10"/>
        <v>1105.0899869919435</v>
      </c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33" customHeight="1">
      <c r="A14" s="58">
        <v>6</v>
      </c>
      <c r="B14" s="8" t="s">
        <v>406</v>
      </c>
      <c r="C14" s="8" t="s">
        <v>407</v>
      </c>
      <c r="D14" s="9"/>
      <c r="E14" s="9"/>
      <c r="F14" s="4"/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/>
      <c r="S14" s="2"/>
      <c r="T14" s="57">
        <f>AJ14</f>
        <v>1101</v>
      </c>
      <c r="U14" s="61">
        <f t="shared" si="1"/>
        <v>0</v>
      </c>
      <c r="V14" s="61">
        <f t="shared" si="2"/>
        <v>0</v>
      </c>
      <c r="W14" s="61">
        <f t="shared" si="3"/>
        <v>0</v>
      </c>
      <c r="X14" s="61">
        <f t="shared" si="4"/>
        <v>0</v>
      </c>
      <c r="Y14" s="61">
        <f t="shared" si="5"/>
        <v>0</v>
      </c>
      <c r="Z14" s="61">
        <f t="shared" si="6"/>
        <v>0</v>
      </c>
      <c r="AA14" s="61">
        <f t="shared" si="7"/>
        <v>0</v>
      </c>
      <c r="AB14" s="61">
        <f t="shared" si="8"/>
        <v>0</v>
      </c>
      <c r="AC14" s="61">
        <f t="shared" si="9"/>
        <v>0</v>
      </c>
      <c r="AD14" s="61">
        <f t="shared" si="9"/>
        <v>0</v>
      </c>
      <c r="AE14" s="61">
        <f t="shared" si="9"/>
        <v>1101</v>
      </c>
      <c r="AF14" s="61">
        <f t="shared" si="9"/>
        <v>0</v>
      </c>
      <c r="AG14" s="61">
        <f t="shared" si="9"/>
        <v>0</v>
      </c>
      <c r="AH14" s="61">
        <f t="shared" si="9"/>
        <v>0</v>
      </c>
      <c r="AI14" s="61">
        <f t="shared" si="9"/>
        <v>0</v>
      </c>
      <c r="AJ14" s="62">
        <f t="shared" si="10"/>
        <v>1101</v>
      </c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ht="33" customHeight="1">
      <c r="A15" s="58">
        <v>7</v>
      </c>
      <c r="B15" s="1" t="s">
        <v>256</v>
      </c>
      <c r="C15" s="1" t="s">
        <v>255</v>
      </c>
      <c r="D15" s="1"/>
      <c r="E15" s="3"/>
      <c r="F15" s="3"/>
      <c r="G15" s="2"/>
      <c r="H15" s="2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7">
        <f>AJ15</f>
        <v>1004.0899869919435</v>
      </c>
      <c r="U15" s="61">
        <f t="shared" si="1"/>
        <v>0</v>
      </c>
      <c r="V15" s="61">
        <f t="shared" si="2"/>
        <v>0</v>
      </c>
      <c r="W15" s="61">
        <f t="shared" si="3"/>
        <v>0</v>
      </c>
      <c r="X15" s="61">
        <f t="shared" si="4"/>
        <v>1004.0899869919435</v>
      </c>
      <c r="Y15" s="61">
        <f t="shared" si="5"/>
        <v>0</v>
      </c>
      <c r="Z15" s="61">
        <f t="shared" si="6"/>
        <v>0</v>
      </c>
      <c r="AA15" s="61">
        <f t="shared" si="7"/>
        <v>0</v>
      </c>
      <c r="AB15" s="61">
        <f t="shared" si="8"/>
        <v>0</v>
      </c>
      <c r="AC15" s="61">
        <f t="shared" si="9"/>
        <v>0</v>
      </c>
      <c r="AD15" s="61">
        <f t="shared" si="9"/>
        <v>0</v>
      </c>
      <c r="AE15" s="61">
        <f t="shared" si="9"/>
        <v>0</v>
      </c>
      <c r="AF15" s="61">
        <f t="shared" si="9"/>
        <v>0</v>
      </c>
      <c r="AG15" s="61">
        <f t="shared" si="9"/>
        <v>0</v>
      </c>
      <c r="AH15" s="61">
        <f t="shared" si="9"/>
        <v>0</v>
      </c>
      <c r="AI15" s="61">
        <f t="shared" si="9"/>
        <v>0</v>
      </c>
      <c r="AJ15" s="62">
        <f t="shared" si="10"/>
        <v>1004.0899869919435</v>
      </c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  <row r="16" spans="1:49" ht="33" customHeight="1">
      <c r="A16" s="58">
        <v>8</v>
      </c>
      <c r="B16" s="1" t="s">
        <v>113</v>
      </c>
      <c r="C16" s="1" t="s">
        <v>365</v>
      </c>
      <c r="D16" s="8"/>
      <c r="E16" s="8"/>
      <c r="F16" s="8"/>
      <c r="G16" s="2"/>
      <c r="H16" s="2"/>
      <c r="I16" s="2"/>
      <c r="J16" s="2"/>
      <c r="K16" s="2"/>
      <c r="L16" s="2"/>
      <c r="M16" s="2"/>
      <c r="N16" s="2">
        <v>2</v>
      </c>
      <c r="O16" s="2"/>
      <c r="P16" s="2"/>
      <c r="Q16" s="2"/>
      <c r="R16" s="2"/>
      <c r="S16" s="2"/>
      <c r="T16" s="57">
        <f>AJ16</f>
        <v>946.0980400142569</v>
      </c>
      <c r="U16" s="61">
        <f t="shared" si="1"/>
        <v>0</v>
      </c>
      <c r="V16" s="61">
        <f t="shared" si="2"/>
        <v>0</v>
      </c>
      <c r="W16" s="61">
        <f t="shared" si="3"/>
        <v>0</v>
      </c>
      <c r="X16" s="61">
        <f t="shared" si="4"/>
        <v>0</v>
      </c>
      <c r="Y16" s="61">
        <f t="shared" si="5"/>
        <v>0</v>
      </c>
      <c r="Z16" s="61">
        <f t="shared" si="6"/>
        <v>0</v>
      </c>
      <c r="AA16" s="61">
        <f t="shared" si="7"/>
        <v>0</v>
      </c>
      <c r="AB16" s="61">
        <f t="shared" si="8"/>
        <v>0</v>
      </c>
      <c r="AC16" s="61">
        <f t="shared" si="9"/>
        <v>0</v>
      </c>
      <c r="AD16" s="61">
        <f t="shared" si="9"/>
        <v>946.0980400142569</v>
      </c>
      <c r="AE16" s="61">
        <f t="shared" si="9"/>
        <v>0</v>
      </c>
      <c r="AF16" s="61">
        <f t="shared" si="9"/>
        <v>0</v>
      </c>
      <c r="AG16" s="61">
        <f t="shared" si="9"/>
        <v>0</v>
      </c>
      <c r="AH16" s="61">
        <f t="shared" si="9"/>
        <v>0</v>
      </c>
      <c r="AI16" s="61">
        <f t="shared" si="9"/>
        <v>0</v>
      </c>
      <c r="AJ16" s="62">
        <f t="shared" si="10"/>
        <v>946.0980400142569</v>
      </c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49" ht="33" customHeight="1">
      <c r="A17" s="58">
        <v>9</v>
      </c>
      <c r="B17" s="1" t="s">
        <v>389</v>
      </c>
      <c r="C17" s="1" t="s">
        <v>385</v>
      </c>
      <c r="D17" s="1"/>
      <c r="E17" s="3"/>
      <c r="F17" s="3"/>
      <c r="G17" s="2"/>
      <c r="H17" s="2"/>
      <c r="I17" s="2"/>
      <c r="J17" s="2"/>
      <c r="K17" s="2"/>
      <c r="L17" s="2"/>
      <c r="M17" s="2"/>
      <c r="N17" s="2">
        <v>2</v>
      </c>
      <c r="O17" s="2"/>
      <c r="P17" s="2"/>
      <c r="Q17" s="2"/>
      <c r="R17" s="2"/>
      <c r="S17" s="2"/>
      <c r="T17" s="57">
        <f>AJ17</f>
        <v>946.0980400142569</v>
      </c>
      <c r="U17" s="61">
        <f t="shared" si="1"/>
        <v>0</v>
      </c>
      <c r="V17" s="61">
        <f t="shared" si="2"/>
        <v>0</v>
      </c>
      <c r="W17" s="61">
        <f t="shared" si="3"/>
        <v>0</v>
      </c>
      <c r="X17" s="61">
        <f t="shared" si="4"/>
        <v>0</v>
      </c>
      <c r="Y17" s="61">
        <f t="shared" si="5"/>
        <v>0</v>
      </c>
      <c r="Z17" s="61">
        <f t="shared" si="6"/>
        <v>0</v>
      </c>
      <c r="AA17" s="61">
        <f t="shared" si="7"/>
        <v>0</v>
      </c>
      <c r="AB17" s="61">
        <f t="shared" si="8"/>
        <v>0</v>
      </c>
      <c r="AC17" s="61">
        <f t="shared" si="9"/>
        <v>0</v>
      </c>
      <c r="AD17" s="61">
        <f t="shared" si="9"/>
        <v>946.0980400142569</v>
      </c>
      <c r="AE17" s="61">
        <f t="shared" si="9"/>
        <v>0</v>
      </c>
      <c r="AF17" s="61">
        <f t="shared" si="9"/>
        <v>0</v>
      </c>
      <c r="AG17" s="61">
        <f t="shared" si="9"/>
        <v>0</v>
      </c>
      <c r="AH17" s="61">
        <f t="shared" si="9"/>
        <v>0</v>
      </c>
      <c r="AI17" s="61">
        <f t="shared" si="9"/>
        <v>0</v>
      </c>
      <c r="AJ17" s="62">
        <f t="shared" si="10"/>
        <v>946.0980400142569</v>
      </c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ht="33" customHeight="1">
      <c r="A18" s="58">
        <v>10</v>
      </c>
      <c r="B18" s="1" t="s">
        <v>375</v>
      </c>
      <c r="C18" s="1" t="s">
        <v>366</v>
      </c>
      <c r="D18" s="60" t="s">
        <v>383</v>
      </c>
      <c r="E18" s="60"/>
      <c r="F18" s="60"/>
      <c r="G18" s="2"/>
      <c r="H18" s="2"/>
      <c r="I18" s="2"/>
      <c r="J18" s="2"/>
      <c r="K18" s="2"/>
      <c r="L18" s="2"/>
      <c r="M18" s="2"/>
      <c r="N18" s="2">
        <v>3</v>
      </c>
      <c r="O18" s="2"/>
      <c r="P18" s="2"/>
      <c r="Q18" s="2"/>
      <c r="R18" s="2"/>
      <c r="S18" s="2"/>
      <c r="T18" s="57">
        <f>AJ18</f>
        <v>770.0067809585755</v>
      </c>
      <c r="U18" s="61">
        <f t="shared" si="1"/>
        <v>0</v>
      </c>
      <c r="V18" s="61">
        <f t="shared" si="2"/>
        <v>0</v>
      </c>
      <c r="W18" s="61">
        <f t="shared" si="3"/>
        <v>0</v>
      </c>
      <c r="X18" s="61">
        <f t="shared" si="4"/>
        <v>0</v>
      </c>
      <c r="Y18" s="61">
        <f t="shared" si="5"/>
        <v>0</v>
      </c>
      <c r="Z18" s="61">
        <f t="shared" si="6"/>
        <v>0</v>
      </c>
      <c r="AA18" s="61">
        <f t="shared" si="7"/>
        <v>0</v>
      </c>
      <c r="AB18" s="61">
        <f t="shared" si="8"/>
        <v>0</v>
      </c>
      <c r="AC18" s="61">
        <f aca="true" t="shared" si="11" ref="AC18:AI23">IF(OR(M18="",M18="-"),0,M$8*(101+1000*LOG10(M$7/M18)))</f>
        <v>0</v>
      </c>
      <c r="AD18" s="61">
        <f t="shared" si="11"/>
        <v>770.0067809585755</v>
      </c>
      <c r="AE18" s="61">
        <f t="shared" si="11"/>
        <v>0</v>
      </c>
      <c r="AF18" s="61">
        <f t="shared" si="11"/>
        <v>0</v>
      </c>
      <c r="AG18" s="61">
        <f t="shared" si="11"/>
        <v>0</v>
      </c>
      <c r="AH18" s="61">
        <f t="shared" si="11"/>
        <v>0</v>
      </c>
      <c r="AI18" s="61">
        <f t="shared" si="11"/>
        <v>0</v>
      </c>
      <c r="AJ18" s="62">
        <f aca="true" t="shared" si="12" ref="AJ18:AJ23">SUM(U18:AI18)</f>
        <v>770.0067809585755</v>
      </c>
      <c r="AK18" s="63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1:49" ht="33" customHeight="1">
      <c r="A19" s="58">
        <v>11</v>
      </c>
      <c r="B19" s="1" t="s">
        <v>258</v>
      </c>
      <c r="C19" s="1" t="s">
        <v>257</v>
      </c>
      <c r="D19" s="1"/>
      <c r="E19" s="3"/>
      <c r="F19" s="3"/>
      <c r="G19" s="2"/>
      <c r="H19" s="2">
        <v>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7">
        <f>AJ19</f>
        <v>703.0599913279624</v>
      </c>
      <c r="U19" s="61">
        <f t="shared" si="1"/>
        <v>0</v>
      </c>
      <c r="V19" s="61">
        <f t="shared" si="2"/>
        <v>0</v>
      </c>
      <c r="W19" s="61">
        <f t="shared" si="3"/>
        <v>0</v>
      </c>
      <c r="X19" s="61">
        <f t="shared" si="4"/>
        <v>703.0599913279624</v>
      </c>
      <c r="Y19" s="61">
        <f t="shared" si="5"/>
        <v>0</v>
      </c>
      <c r="Z19" s="61">
        <f t="shared" si="6"/>
        <v>0</v>
      </c>
      <c r="AA19" s="61">
        <f t="shared" si="7"/>
        <v>0</v>
      </c>
      <c r="AB19" s="61">
        <f t="shared" si="8"/>
        <v>0</v>
      </c>
      <c r="AC19" s="61">
        <f t="shared" si="11"/>
        <v>0</v>
      </c>
      <c r="AD19" s="61">
        <f t="shared" si="11"/>
        <v>0</v>
      </c>
      <c r="AE19" s="61">
        <f t="shared" si="11"/>
        <v>0</v>
      </c>
      <c r="AF19" s="61">
        <f t="shared" si="11"/>
        <v>0</v>
      </c>
      <c r="AG19" s="61">
        <f t="shared" si="11"/>
        <v>0</v>
      </c>
      <c r="AH19" s="61">
        <f t="shared" si="11"/>
        <v>0</v>
      </c>
      <c r="AI19" s="61">
        <f t="shared" si="11"/>
        <v>0</v>
      </c>
      <c r="AJ19" s="62">
        <f t="shared" si="12"/>
        <v>703.0599913279624</v>
      </c>
      <c r="AK19" s="63"/>
      <c r="AL19" s="6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ht="33" customHeight="1">
      <c r="A20" s="58">
        <v>12</v>
      </c>
      <c r="B20" s="1" t="s">
        <v>376</v>
      </c>
      <c r="C20" s="1" t="s">
        <v>367</v>
      </c>
      <c r="D20" s="8"/>
      <c r="E20" s="8"/>
      <c r="F20" s="8"/>
      <c r="G20" s="2"/>
      <c r="H20" s="2"/>
      <c r="I20" s="2"/>
      <c r="J20" s="2"/>
      <c r="K20" s="2"/>
      <c r="L20" s="2"/>
      <c r="M20" s="2"/>
      <c r="N20" s="2">
        <v>4</v>
      </c>
      <c r="O20" s="2"/>
      <c r="P20" s="2"/>
      <c r="Q20" s="2"/>
      <c r="R20" s="2"/>
      <c r="S20" s="2"/>
      <c r="T20" s="57">
        <f>AJ20</f>
        <v>645.0680443502756</v>
      </c>
      <c r="U20" s="61">
        <f t="shared" si="1"/>
        <v>0</v>
      </c>
      <c r="V20" s="61">
        <f t="shared" si="2"/>
        <v>0</v>
      </c>
      <c r="W20" s="61">
        <f t="shared" si="3"/>
        <v>0</v>
      </c>
      <c r="X20" s="61">
        <f t="shared" si="4"/>
        <v>0</v>
      </c>
      <c r="Y20" s="61">
        <f t="shared" si="5"/>
        <v>0</v>
      </c>
      <c r="Z20" s="61">
        <f t="shared" si="6"/>
        <v>0</v>
      </c>
      <c r="AA20" s="61">
        <f t="shared" si="7"/>
        <v>0</v>
      </c>
      <c r="AB20" s="61">
        <f t="shared" si="8"/>
        <v>0</v>
      </c>
      <c r="AC20" s="61">
        <f t="shared" si="11"/>
        <v>0</v>
      </c>
      <c r="AD20" s="61">
        <f t="shared" si="11"/>
        <v>645.0680443502756</v>
      </c>
      <c r="AE20" s="61">
        <f t="shared" si="11"/>
        <v>0</v>
      </c>
      <c r="AF20" s="61">
        <f t="shared" si="11"/>
        <v>0</v>
      </c>
      <c r="AG20" s="61">
        <f t="shared" si="11"/>
        <v>0</v>
      </c>
      <c r="AH20" s="61">
        <f t="shared" si="11"/>
        <v>0</v>
      </c>
      <c r="AI20" s="61">
        <f t="shared" si="11"/>
        <v>0</v>
      </c>
      <c r="AJ20" s="62">
        <f t="shared" si="12"/>
        <v>645.0680443502756</v>
      </c>
      <c r="AK20" s="63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  <row r="21" spans="1:49" ht="33" customHeight="1">
      <c r="A21" s="58">
        <v>13</v>
      </c>
      <c r="B21" s="1" t="s">
        <v>391</v>
      </c>
      <c r="C21" s="1" t="s">
        <v>387</v>
      </c>
      <c r="D21" s="8"/>
      <c r="E21" s="8"/>
      <c r="F21" s="8"/>
      <c r="G21" s="2"/>
      <c r="H21" s="2"/>
      <c r="I21" s="2"/>
      <c r="J21" s="2"/>
      <c r="K21" s="2"/>
      <c r="L21" s="2"/>
      <c r="M21" s="2"/>
      <c r="N21" s="2">
        <v>4</v>
      </c>
      <c r="O21" s="2"/>
      <c r="P21" s="2"/>
      <c r="Q21" s="2"/>
      <c r="R21" s="2"/>
      <c r="S21" s="2"/>
      <c r="T21" s="57">
        <f>AJ21</f>
        <v>645.0680443502756</v>
      </c>
      <c r="U21" s="61">
        <f t="shared" si="1"/>
        <v>0</v>
      </c>
      <c r="V21" s="61">
        <f t="shared" si="2"/>
        <v>0</v>
      </c>
      <c r="W21" s="61">
        <f t="shared" si="3"/>
        <v>0</v>
      </c>
      <c r="X21" s="61">
        <f t="shared" si="4"/>
        <v>0</v>
      </c>
      <c r="Y21" s="61">
        <f t="shared" si="5"/>
        <v>0</v>
      </c>
      <c r="Z21" s="61">
        <f t="shared" si="6"/>
        <v>0</v>
      </c>
      <c r="AA21" s="61">
        <f t="shared" si="7"/>
        <v>0</v>
      </c>
      <c r="AB21" s="61">
        <f t="shared" si="8"/>
        <v>0</v>
      </c>
      <c r="AC21" s="61">
        <f t="shared" si="11"/>
        <v>0</v>
      </c>
      <c r="AD21" s="61">
        <f t="shared" si="11"/>
        <v>645.0680443502756</v>
      </c>
      <c r="AE21" s="61">
        <f t="shared" si="11"/>
        <v>0</v>
      </c>
      <c r="AF21" s="61">
        <f t="shared" si="11"/>
        <v>0</v>
      </c>
      <c r="AG21" s="61">
        <f t="shared" si="11"/>
        <v>0</v>
      </c>
      <c r="AH21" s="61">
        <f t="shared" si="11"/>
        <v>0</v>
      </c>
      <c r="AI21" s="61">
        <f t="shared" si="11"/>
        <v>0</v>
      </c>
      <c r="AJ21" s="62">
        <f t="shared" si="12"/>
        <v>645.0680443502756</v>
      </c>
      <c r="AK21" s="63"/>
      <c r="AL21" s="63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49" ht="33" customHeight="1">
      <c r="A22" s="58">
        <v>14</v>
      </c>
      <c r="B22" s="3" t="s">
        <v>334</v>
      </c>
      <c r="C22" s="3" t="s">
        <v>337</v>
      </c>
      <c r="D22" s="3"/>
      <c r="E22" s="3"/>
      <c r="F22" s="3"/>
      <c r="G22" s="2"/>
      <c r="H22" s="2"/>
      <c r="I22" s="2"/>
      <c r="J22" s="2"/>
      <c r="K22" s="2"/>
      <c r="L22" s="2"/>
      <c r="M22" s="2">
        <v>2</v>
      </c>
      <c r="N22" s="2"/>
      <c r="O22" s="2"/>
      <c r="P22" s="2"/>
      <c r="Q22" s="2"/>
      <c r="R22" s="2"/>
      <c r="S22" s="2"/>
      <c r="T22" s="57">
        <f>AJ22</f>
        <v>578.1212547196624</v>
      </c>
      <c r="U22" s="61">
        <f t="shared" si="1"/>
        <v>0</v>
      </c>
      <c r="V22" s="61">
        <f t="shared" si="2"/>
        <v>0</v>
      </c>
      <c r="W22" s="61">
        <f t="shared" si="3"/>
        <v>0</v>
      </c>
      <c r="X22" s="61">
        <f t="shared" si="4"/>
        <v>0</v>
      </c>
      <c r="Y22" s="61">
        <f t="shared" si="5"/>
        <v>0</v>
      </c>
      <c r="Z22" s="61">
        <f t="shared" si="6"/>
        <v>0</v>
      </c>
      <c r="AA22" s="61">
        <f t="shared" si="7"/>
        <v>0</v>
      </c>
      <c r="AB22" s="61">
        <f t="shared" si="8"/>
        <v>0</v>
      </c>
      <c r="AC22" s="61">
        <f t="shared" si="11"/>
        <v>578.1212547196624</v>
      </c>
      <c r="AD22" s="61">
        <f t="shared" si="11"/>
        <v>0</v>
      </c>
      <c r="AE22" s="61">
        <f t="shared" si="11"/>
        <v>0</v>
      </c>
      <c r="AF22" s="61">
        <f t="shared" si="11"/>
        <v>0</v>
      </c>
      <c r="AG22" s="61">
        <f t="shared" si="11"/>
        <v>0</v>
      </c>
      <c r="AH22" s="61">
        <f t="shared" si="11"/>
        <v>0</v>
      </c>
      <c r="AI22" s="61">
        <f t="shared" si="11"/>
        <v>0</v>
      </c>
      <c r="AJ22" s="62">
        <f t="shared" si="12"/>
        <v>578.1212547196624</v>
      </c>
      <c r="AK22" s="63"/>
      <c r="AL22" s="6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</row>
    <row r="23" spans="1:49" ht="33" customHeight="1">
      <c r="A23" s="58">
        <v>15</v>
      </c>
      <c r="B23" s="1" t="s">
        <v>377</v>
      </c>
      <c r="C23" s="1" t="s">
        <v>368</v>
      </c>
      <c r="D23" s="8"/>
      <c r="E23" s="8"/>
      <c r="F23" s="8"/>
      <c r="G23" s="2"/>
      <c r="H23" s="2"/>
      <c r="I23" s="2"/>
      <c r="J23" s="2"/>
      <c r="K23" s="2"/>
      <c r="L23" s="2"/>
      <c r="M23" s="2"/>
      <c r="N23" s="2">
        <v>5</v>
      </c>
      <c r="O23" s="2"/>
      <c r="P23" s="2"/>
      <c r="Q23" s="2"/>
      <c r="R23" s="2"/>
      <c r="S23" s="2"/>
      <c r="T23" s="57">
        <f>AJ23</f>
        <v>548.1580313422191</v>
      </c>
      <c r="U23" s="61">
        <f t="shared" si="1"/>
        <v>0</v>
      </c>
      <c r="V23" s="61">
        <f t="shared" si="2"/>
        <v>0</v>
      </c>
      <c r="W23" s="61">
        <f t="shared" si="3"/>
        <v>0</v>
      </c>
      <c r="X23" s="61">
        <f t="shared" si="4"/>
        <v>0</v>
      </c>
      <c r="Y23" s="61">
        <f t="shared" si="5"/>
        <v>0</v>
      </c>
      <c r="Z23" s="61">
        <f t="shared" si="6"/>
        <v>0</v>
      </c>
      <c r="AA23" s="61">
        <f t="shared" si="7"/>
        <v>0</v>
      </c>
      <c r="AB23" s="61">
        <f t="shared" si="8"/>
        <v>0</v>
      </c>
      <c r="AC23" s="61">
        <f t="shared" si="11"/>
        <v>0</v>
      </c>
      <c r="AD23" s="61">
        <f t="shared" si="11"/>
        <v>548.1580313422191</v>
      </c>
      <c r="AE23" s="61">
        <f t="shared" si="11"/>
        <v>0</v>
      </c>
      <c r="AF23" s="61">
        <f t="shared" si="11"/>
        <v>0</v>
      </c>
      <c r="AG23" s="61">
        <f t="shared" si="11"/>
        <v>0</v>
      </c>
      <c r="AH23" s="61">
        <f t="shared" si="11"/>
        <v>0</v>
      </c>
      <c r="AI23" s="61">
        <f t="shared" si="11"/>
        <v>0</v>
      </c>
      <c r="AJ23" s="62">
        <f t="shared" si="12"/>
        <v>548.1580313422191</v>
      </c>
      <c r="AK23" s="63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ht="33" customHeight="1">
      <c r="A24" s="58">
        <v>16</v>
      </c>
      <c r="B24" s="1" t="s">
        <v>256</v>
      </c>
      <c r="C24" s="1" t="s">
        <v>259</v>
      </c>
      <c r="D24" s="1" t="s">
        <v>261</v>
      </c>
      <c r="E24" s="9"/>
      <c r="F24" s="4"/>
      <c r="G24" s="2"/>
      <c r="H24" s="2">
        <v>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57">
        <f>AJ24</f>
        <v>526.9687322722812</v>
      </c>
      <c r="U24" s="61">
        <f t="shared" si="1"/>
        <v>0</v>
      </c>
      <c r="V24" s="61">
        <f t="shared" si="2"/>
        <v>0</v>
      </c>
      <c r="W24" s="61">
        <f t="shared" si="3"/>
        <v>0</v>
      </c>
      <c r="X24" s="61">
        <f t="shared" si="4"/>
        <v>526.9687322722812</v>
      </c>
      <c r="Y24" s="61">
        <f t="shared" si="5"/>
        <v>0</v>
      </c>
      <c r="Z24" s="61">
        <f t="shared" si="6"/>
        <v>0</v>
      </c>
      <c r="AA24" s="61">
        <f t="shared" si="7"/>
        <v>0</v>
      </c>
      <c r="AB24" s="61">
        <f t="shared" si="8"/>
        <v>0</v>
      </c>
      <c r="AC24" s="61">
        <f t="shared" si="9"/>
        <v>0</v>
      </c>
      <c r="AD24" s="61">
        <f t="shared" si="9"/>
        <v>0</v>
      </c>
      <c r="AE24" s="61">
        <f t="shared" si="9"/>
        <v>0</v>
      </c>
      <c r="AF24" s="61">
        <f t="shared" si="9"/>
        <v>0</v>
      </c>
      <c r="AG24" s="61">
        <f t="shared" si="9"/>
        <v>0</v>
      </c>
      <c r="AH24" s="61">
        <f t="shared" si="9"/>
        <v>0</v>
      </c>
      <c r="AI24" s="61">
        <f t="shared" si="9"/>
        <v>0</v>
      </c>
      <c r="AJ24" s="62">
        <f t="shared" si="10"/>
        <v>526.9687322722812</v>
      </c>
      <c r="AK24" s="63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49" ht="33" customHeight="1">
      <c r="A25" s="58">
        <v>17</v>
      </c>
      <c r="B25" s="4"/>
      <c r="C25" s="56" t="s">
        <v>513</v>
      </c>
      <c r="D25" s="4" t="s">
        <v>514</v>
      </c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3</v>
      </c>
      <c r="T25" s="57">
        <f>AI25</f>
        <v>526.9687322722812</v>
      </c>
      <c r="U25" s="61">
        <f t="shared" si="1"/>
        <v>0</v>
      </c>
      <c r="V25" s="61">
        <f t="shared" si="2"/>
        <v>0</v>
      </c>
      <c r="W25" s="61">
        <f t="shared" si="3"/>
        <v>0</v>
      </c>
      <c r="X25" s="61">
        <f t="shared" si="4"/>
        <v>0</v>
      </c>
      <c r="Y25" s="61">
        <f t="shared" si="5"/>
        <v>0</v>
      </c>
      <c r="Z25" s="61">
        <f t="shared" si="6"/>
        <v>0</v>
      </c>
      <c r="AA25" s="61">
        <f t="shared" si="7"/>
        <v>0</v>
      </c>
      <c r="AB25" s="61">
        <f t="shared" si="8"/>
        <v>0</v>
      </c>
      <c r="AC25" s="61">
        <f t="shared" si="9"/>
        <v>0</v>
      </c>
      <c r="AD25" s="61">
        <f t="shared" si="9"/>
        <v>0</v>
      </c>
      <c r="AE25" s="61">
        <f t="shared" si="9"/>
        <v>0</v>
      </c>
      <c r="AF25" s="61">
        <f t="shared" si="9"/>
        <v>0</v>
      </c>
      <c r="AG25" s="61">
        <f t="shared" si="9"/>
        <v>0</v>
      </c>
      <c r="AH25" s="61">
        <f t="shared" si="9"/>
        <v>0</v>
      </c>
      <c r="AI25" s="61">
        <f t="shared" si="9"/>
        <v>526.9687322722812</v>
      </c>
      <c r="AJ25" s="62">
        <f t="shared" si="10"/>
        <v>526.9687322722812</v>
      </c>
      <c r="AK25" s="63"/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</row>
    <row r="26" spans="1:49" ht="33" customHeight="1">
      <c r="A26" s="58">
        <v>18</v>
      </c>
      <c r="B26" s="8"/>
      <c r="C26" s="1" t="s">
        <v>408</v>
      </c>
      <c r="D26" s="9"/>
      <c r="E26" s="9"/>
      <c r="F26" s="8"/>
      <c r="G26" s="2"/>
      <c r="H26" s="2"/>
      <c r="I26" s="2"/>
      <c r="J26" s="2"/>
      <c r="K26" s="2"/>
      <c r="L26" s="2"/>
      <c r="M26" s="2"/>
      <c r="N26" s="2"/>
      <c r="O26" s="2">
        <v>4</v>
      </c>
      <c r="P26" s="2"/>
      <c r="Q26" s="2"/>
      <c r="R26" s="2"/>
      <c r="S26" s="2"/>
      <c r="T26" s="57">
        <f>AJ26</f>
        <v>498.9400086720376</v>
      </c>
      <c r="U26" s="61">
        <f t="shared" si="1"/>
        <v>0</v>
      </c>
      <c r="V26" s="61">
        <f t="shared" si="2"/>
        <v>0</v>
      </c>
      <c r="W26" s="61">
        <f t="shared" si="3"/>
        <v>0</v>
      </c>
      <c r="X26" s="61">
        <f t="shared" si="4"/>
        <v>0</v>
      </c>
      <c r="Y26" s="61">
        <f t="shared" si="5"/>
        <v>0</v>
      </c>
      <c r="Z26" s="61">
        <f t="shared" si="6"/>
        <v>0</v>
      </c>
      <c r="AA26" s="61">
        <f t="shared" si="7"/>
        <v>0</v>
      </c>
      <c r="AB26" s="61">
        <f t="shared" si="8"/>
        <v>0</v>
      </c>
      <c r="AC26" s="61">
        <f aca="true" t="shared" si="13" ref="AC26:AI42">IF(OR(M26="",M26="-"),0,M$8*(101+1000*LOG10(M$7/M26)))</f>
        <v>0</v>
      </c>
      <c r="AD26" s="61">
        <f t="shared" si="13"/>
        <v>0</v>
      </c>
      <c r="AE26" s="61">
        <f t="shared" si="13"/>
        <v>498.9400086720376</v>
      </c>
      <c r="AF26" s="61">
        <f t="shared" si="13"/>
        <v>0</v>
      </c>
      <c r="AG26" s="61">
        <f t="shared" si="13"/>
        <v>0</v>
      </c>
      <c r="AH26" s="61">
        <f t="shared" si="13"/>
        <v>0</v>
      </c>
      <c r="AI26" s="61">
        <f t="shared" si="13"/>
        <v>0</v>
      </c>
      <c r="AJ26" s="62">
        <f t="shared" si="10"/>
        <v>498.9400086720376</v>
      </c>
      <c r="AK26" s="63"/>
      <c r="AL26" s="63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</row>
    <row r="27" spans="1:49" ht="33" customHeight="1">
      <c r="A27" s="58">
        <v>19</v>
      </c>
      <c r="B27" s="1" t="s">
        <v>378</v>
      </c>
      <c r="C27" s="1" t="s">
        <v>369</v>
      </c>
      <c r="D27" s="8"/>
      <c r="E27" s="8"/>
      <c r="F27" s="8"/>
      <c r="G27" s="2"/>
      <c r="H27" s="2"/>
      <c r="I27" s="2"/>
      <c r="J27" s="2"/>
      <c r="K27" s="2"/>
      <c r="L27" s="2"/>
      <c r="M27" s="2"/>
      <c r="N27" s="2">
        <v>6</v>
      </c>
      <c r="O27" s="2"/>
      <c r="P27" s="2"/>
      <c r="Q27" s="2"/>
      <c r="R27" s="2"/>
      <c r="S27" s="2"/>
      <c r="T27" s="57">
        <f>AJ27</f>
        <v>468.97678529459444</v>
      </c>
      <c r="U27" s="61">
        <f t="shared" si="1"/>
        <v>0</v>
      </c>
      <c r="V27" s="61">
        <f t="shared" si="2"/>
        <v>0</v>
      </c>
      <c r="W27" s="61">
        <f t="shared" si="3"/>
        <v>0</v>
      </c>
      <c r="X27" s="61">
        <f t="shared" si="4"/>
        <v>0</v>
      </c>
      <c r="Y27" s="61">
        <f t="shared" si="5"/>
        <v>0</v>
      </c>
      <c r="Z27" s="61">
        <f t="shared" si="6"/>
        <v>0</v>
      </c>
      <c r="AA27" s="61">
        <f t="shared" si="7"/>
        <v>0</v>
      </c>
      <c r="AB27" s="61">
        <f t="shared" si="8"/>
        <v>0</v>
      </c>
      <c r="AC27" s="61">
        <f t="shared" si="13"/>
        <v>0</v>
      </c>
      <c r="AD27" s="61">
        <f t="shared" si="13"/>
        <v>468.97678529459444</v>
      </c>
      <c r="AE27" s="61">
        <f t="shared" si="13"/>
        <v>0</v>
      </c>
      <c r="AF27" s="61">
        <f t="shared" si="13"/>
        <v>0</v>
      </c>
      <c r="AG27" s="61">
        <f t="shared" si="13"/>
        <v>0</v>
      </c>
      <c r="AH27" s="61">
        <f t="shared" si="13"/>
        <v>0</v>
      </c>
      <c r="AI27" s="61">
        <f t="shared" si="13"/>
        <v>0</v>
      </c>
      <c r="AJ27" s="62">
        <f t="shared" si="10"/>
        <v>468.97678529459444</v>
      </c>
      <c r="AK27" s="63"/>
      <c r="AL27" s="63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</row>
    <row r="28" spans="1:49" ht="33" customHeight="1">
      <c r="A28" s="58">
        <v>20</v>
      </c>
      <c r="B28" s="1" t="s">
        <v>262</v>
      </c>
      <c r="C28" s="1" t="s">
        <v>260</v>
      </c>
      <c r="D28" s="1"/>
      <c r="E28" s="4"/>
      <c r="F28" s="4"/>
      <c r="G28" s="2"/>
      <c r="H28" s="2">
        <v>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57">
        <f>AJ28</f>
        <v>402.0299956639812</v>
      </c>
      <c r="U28" s="61">
        <f t="shared" si="1"/>
        <v>0</v>
      </c>
      <c r="V28" s="61">
        <f t="shared" si="2"/>
        <v>0</v>
      </c>
      <c r="W28" s="61">
        <f t="shared" si="3"/>
        <v>0</v>
      </c>
      <c r="X28" s="61">
        <f t="shared" si="4"/>
        <v>402.0299956639812</v>
      </c>
      <c r="Y28" s="61">
        <f t="shared" si="5"/>
        <v>0</v>
      </c>
      <c r="Z28" s="61">
        <f t="shared" si="6"/>
        <v>0</v>
      </c>
      <c r="AA28" s="61">
        <f t="shared" si="7"/>
        <v>0</v>
      </c>
      <c r="AB28" s="61">
        <f t="shared" si="8"/>
        <v>0</v>
      </c>
      <c r="AC28" s="61">
        <f t="shared" si="13"/>
        <v>0</v>
      </c>
      <c r="AD28" s="61">
        <f t="shared" si="13"/>
        <v>0</v>
      </c>
      <c r="AE28" s="61">
        <f t="shared" si="13"/>
        <v>0</v>
      </c>
      <c r="AF28" s="61">
        <f t="shared" si="13"/>
        <v>0</v>
      </c>
      <c r="AG28" s="61">
        <f t="shared" si="13"/>
        <v>0</v>
      </c>
      <c r="AH28" s="61">
        <f t="shared" si="13"/>
        <v>0</v>
      </c>
      <c r="AI28" s="61">
        <f t="shared" si="13"/>
        <v>0</v>
      </c>
      <c r="AJ28" s="62">
        <f t="shared" si="10"/>
        <v>402.0299956639812</v>
      </c>
      <c r="AK28" s="63"/>
      <c r="AL28" s="63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</row>
    <row r="29" spans="1:49" ht="33" customHeight="1">
      <c r="A29" s="58">
        <v>21</v>
      </c>
      <c r="B29" s="1" t="s">
        <v>333</v>
      </c>
      <c r="C29" s="1" t="s">
        <v>329</v>
      </c>
      <c r="D29" s="1"/>
      <c r="E29" s="1"/>
      <c r="F29" s="8"/>
      <c r="G29" s="2"/>
      <c r="H29" s="2"/>
      <c r="I29" s="2"/>
      <c r="J29" s="2"/>
      <c r="K29" s="2"/>
      <c r="L29" s="2">
        <v>2</v>
      </c>
      <c r="M29" s="2"/>
      <c r="N29" s="2"/>
      <c r="O29" s="2"/>
      <c r="P29" s="2"/>
      <c r="Q29" s="2"/>
      <c r="R29" s="2"/>
      <c r="S29" s="2"/>
      <c r="T29" s="57">
        <f>AJ29</f>
        <v>402.0299956639812</v>
      </c>
      <c r="U29" s="61">
        <f t="shared" si="1"/>
        <v>0</v>
      </c>
      <c r="V29" s="61">
        <f t="shared" si="2"/>
        <v>0</v>
      </c>
      <c r="W29" s="61">
        <f t="shared" si="3"/>
        <v>0</v>
      </c>
      <c r="X29" s="61">
        <f t="shared" si="4"/>
        <v>0</v>
      </c>
      <c r="Y29" s="61">
        <f t="shared" si="5"/>
        <v>0</v>
      </c>
      <c r="Z29" s="61">
        <f t="shared" si="6"/>
        <v>0</v>
      </c>
      <c r="AA29" s="61">
        <f t="shared" si="7"/>
        <v>0</v>
      </c>
      <c r="AB29" s="61">
        <f t="shared" si="8"/>
        <v>402.0299956639812</v>
      </c>
      <c r="AC29" s="61">
        <f t="shared" si="13"/>
        <v>0</v>
      </c>
      <c r="AD29" s="61">
        <f t="shared" si="13"/>
        <v>0</v>
      </c>
      <c r="AE29" s="61">
        <f t="shared" si="13"/>
        <v>0</v>
      </c>
      <c r="AF29" s="61">
        <f t="shared" si="13"/>
        <v>0</v>
      </c>
      <c r="AG29" s="61">
        <f t="shared" si="13"/>
        <v>0</v>
      </c>
      <c r="AH29" s="61">
        <f t="shared" si="13"/>
        <v>0</v>
      </c>
      <c r="AI29" s="61">
        <f t="shared" si="13"/>
        <v>0</v>
      </c>
      <c r="AJ29" s="62">
        <f t="shared" si="10"/>
        <v>402.0299956639812</v>
      </c>
      <c r="AK29" s="63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1:49" ht="33" customHeight="1">
      <c r="A30" s="58">
        <v>22</v>
      </c>
      <c r="B30" s="1" t="s">
        <v>379</v>
      </c>
      <c r="C30" s="1" t="s">
        <v>370</v>
      </c>
      <c r="D30" s="1"/>
      <c r="E30" s="3"/>
      <c r="F30" s="3"/>
      <c r="G30" s="2"/>
      <c r="H30" s="2"/>
      <c r="I30" s="2"/>
      <c r="J30" s="2"/>
      <c r="K30" s="2"/>
      <c r="L30" s="2"/>
      <c r="M30" s="2"/>
      <c r="N30" s="2">
        <v>7</v>
      </c>
      <c r="O30" s="2"/>
      <c r="P30" s="2"/>
      <c r="Q30" s="2"/>
      <c r="R30" s="2"/>
      <c r="S30" s="2"/>
      <c r="T30" s="57">
        <f>AJ30</f>
        <v>402.0299956639812</v>
      </c>
      <c r="U30" s="61">
        <f t="shared" si="1"/>
        <v>0</v>
      </c>
      <c r="V30" s="61">
        <f t="shared" si="2"/>
        <v>0</v>
      </c>
      <c r="W30" s="61">
        <f t="shared" si="3"/>
        <v>0</v>
      </c>
      <c r="X30" s="61">
        <f t="shared" si="4"/>
        <v>0</v>
      </c>
      <c r="Y30" s="61">
        <f t="shared" si="5"/>
        <v>0</v>
      </c>
      <c r="Z30" s="61">
        <f t="shared" si="6"/>
        <v>0</v>
      </c>
      <c r="AA30" s="61">
        <f t="shared" si="7"/>
        <v>0</v>
      </c>
      <c r="AB30" s="61">
        <f t="shared" si="8"/>
        <v>0</v>
      </c>
      <c r="AC30" s="61">
        <f t="shared" si="13"/>
        <v>0</v>
      </c>
      <c r="AD30" s="61">
        <f t="shared" si="13"/>
        <v>402.0299956639812</v>
      </c>
      <c r="AE30" s="61">
        <f t="shared" si="13"/>
        <v>0</v>
      </c>
      <c r="AF30" s="61">
        <f t="shared" si="13"/>
        <v>0</v>
      </c>
      <c r="AG30" s="61">
        <f t="shared" si="13"/>
        <v>0</v>
      </c>
      <c r="AH30" s="61">
        <f t="shared" si="13"/>
        <v>0</v>
      </c>
      <c r="AI30" s="61">
        <f t="shared" si="13"/>
        <v>0</v>
      </c>
      <c r="AJ30" s="62">
        <f t="shared" si="10"/>
        <v>402.0299956639812</v>
      </c>
      <c r="AK30" s="63"/>
      <c r="AL30" s="63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</row>
    <row r="31" spans="1:49" ht="33" customHeight="1">
      <c r="A31" s="58">
        <v>23</v>
      </c>
      <c r="B31" s="1"/>
      <c r="C31" s="1" t="s">
        <v>409</v>
      </c>
      <c r="D31" s="58"/>
      <c r="E31" s="58"/>
      <c r="F31" s="58"/>
      <c r="G31" s="2"/>
      <c r="H31" s="2"/>
      <c r="I31" s="2"/>
      <c r="J31" s="2"/>
      <c r="K31" s="2"/>
      <c r="L31" s="2"/>
      <c r="M31" s="2"/>
      <c r="N31" s="2"/>
      <c r="O31" s="2">
        <v>5</v>
      </c>
      <c r="P31" s="2"/>
      <c r="Q31" s="2"/>
      <c r="R31" s="2"/>
      <c r="S31" s="2"/>
      <c r="T31" s="57">
        <f>AJ31</f>
        <v>402.0299956639812</v>
      </c>
      <c r="U31" s="61">
        <f t="shared" si="1"/>
        <v>0</v>
      </c>
      <c r="V31" s="61">
        <f t="shared" si="2"/>
        <v>0</v>
      </c>
      <c r="W31" s="61">
        <f t="shared" si="3"/>
        <v>0</v>
      </c>
      <c r="X31" s="61">
        <f t="shared" si="4"/>
        <v>0</v>
      </c>
      <c r="Y31" s="61">
        <f t="shared" si="5"/>
        <v>0</v>
      </c>
      <c r="Z31" s="61">
        <f t="shared" si="6"/>
        <v>0</v>
      </c>
      <c r="AA31" s="61">
        <f t="shared" si="7"/>
        <v>0</v>
      </c>
      <c r="AB31" s="61">
        <f t="shared" si="8"/>
        <v>0</v>
      </c>
      <c r="AC31" s="61">
        <f t="shared" si="13"/>
        <v>0</v>
      </c>
      <c r="AD31" s="61">
        <f t="shared" si="13"/>
        <v>0</v>
      </c>
      <c r="AE31" s="61">
        <f t="shared" si="13"/>
        <v>402.0299956639812</v>
      </c>
      <c r="AF31" s="61">
        <f t="shared" si="13"/>
        <v>0</v>
      </c>
      <c r="AG31" s="61">
        <f t="shared" si="13"/>
        <v>0</v>
      </c>
      <c r="AH31" s="61">
        <f t="shared" si="13"/>
        <v>0</v>
      </c>
      <c r="AI31" s="61">
        <f t="shared" si="13"/>
        <v>0</v>
      </c>
      <c r="AJ31" s="62">
        <f t="shared" si="10"/>
        <v>402.0299956639812</v>
      </c>
      <c r="AK31" s="63"/>
      <c r="AL31" s="63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</row>
    <row r="32" spans="1:49" ht="33" customHeight="1">
      <c r="A32" s="58">
        <v>24</v>
      </c>
      <c r="B32" s="4"/>
      <c r="C32" s="56" t="s">
        <v>515</v>
      </c>
      <c r="D32" s="107" t="s">
        <v>516</v>
      </c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4</v>
      </c>
      <c r="T32" s="57">
        <f>AI32</f>
        <v>402.0299956639812</v>
      </c>
      <c r="U32" s="61">
        <f t="shared" si="1"/>
        <v>0</v>
      </c>
      <c r="V32" s="61">
        <f t="shared" si="2"/>
        <v>0</v>
      </c>
      <c r="W32" s="61">
        <f t="shared" si="3"/>
        <v>0</v>
      </c>
      <c r="X32" s="61">
        <f t="shared" si="4"/>
        <v>0</v>
      </c>
      <c r="Y32" s="61">
        <f t="shared" si="5"/>
        <v>0</v>
      </c>
      <c r="Z32" s="61">
        <f t="shared" si="6"/>
        <v>0</v>
      </c>
      <c r="AA32" s="61">
        <f t="shared" si="7"/>
        <v>0</v>
      </c>
      <c r="AB32" s="61">
        <f t="shared" si="8"/>
        <v>0</v>
      </c>
      <c r="AC32" s="61">
        <f t="shared" si="13"/>
        <v>0</v>
      </c>
      <c r="AD32" s="61">
        <f t="shared" si="13"/>
        <v>0</v>
      </c>
      <c r="AE32" s="61">
        <f t="shared" si="13"/>
        <v>0</v>
      </c>
      <c r="AF32" s="61">
        <f t="shared" si="13"/>
        <v>0</v>
      </c>
      <c r="AG32" s="61">
        <f t="shared" si="13"/>
        <v>0</v>
      </c>
      <c r="AH32" s="61">
        <f t="shared" si="13"/>
        <v>0</v>
      </c>
      <c r="AI32" s="61">
        <f t="shared" si="13"/>
        <v>402.0299956639812</v>
      </c>
      <c r="AJ32" s="62">
        <f t="shared" si="10"/>
        <v>402.0299956639812</v>
      </c>
      <c r="AK32" s="63"/>
      <c r="AL32" s="63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</row>
    <row r="33" spans="1:49" ht="33" customHeight="1">
      <c r="A33" s="58">
        <v>25</v>
      </c>
      <c r="B33" s="8"/>
      <c r="C33" s="1" t="s">
        <v>291</v>
      </c>
      <c r="D33" s="1"/>
      <c r="E33" s="8"/>
      <c r="F33" s="8"/>
      <c r="G33" s="2"/>
      <c r="H33" s="2"/>
      <c r="I33" s="2"/>
      <c r="J33" s="2">
        <v>1</v>
      </c>
      <c r="K33" s="2"/>
      <c r="L33" s="2"/>
      <c r="M33" s="2"/>
      <c r="N33" s="2"/>
      <c r="O33" s="2"/>
      <c r="P33" s="2"/>
      <c r="Q33" s="2"/>
      <c r="R33" s="2"/>
      <c r="S33" s="2"/>
      <c r="T33" s="57">
        <f>AJ33</f>
        <v>399.98500216800943</v>
      </c>
      <c r="U33" s="61">
        <f t="shared" si="1"/>
        <v>0</v>
      </c>
      <c r="V33" s="61">
        <f t="shared" si="2"/>
        <v>0</v>
      </c>
      <c r="W33" s="61">
        <f t="shared" si="3"/>
        <v>0</v>
      </c>
      <c r="X33" s="61">
        <f t="shared" si="4"/>
        <v>0</v>
      </c>
      <c r="Y33" s="61">
        <f t="shared" si="5"/>
        <v>0</v>
      </c>
      <c r="Z33" s="61">
        <f t="shared" si="6"/>
        <v>399.98500216800943</v>
      </c>
      <c r="AA33" s="61">
        <f t="shared" si="7"/>
        <v>0</v>
      </c>
      <c r="AB33" s="61">
        <f t="shared" si="8"/>
        <v>0</v>
      </c>
      <c r="AC33" s="61">
        <f t="shared" si="13"/>
        <v>0</v>
      </c>
      <c r="AD33" s="61">
        <f t="shared" si="13"/>
        <v>0</v>
      </c>
      <c r="AE33" s="61">
        <f t="shared" si="13"/>
        <v>0</v>
      </c>
      <c r="AF33" s="61">
        <f t="shared" si="13"/>
        <v>0</v>
      </c>
      <c r="AG33" s="61">
        <f t="shared" si="13"/>
        <v>0</v>
      </c>
      <c r="AH33" s="61">
        <f t="shared" si="13"/>
        <v>0</v>
      </c>
      <c r="AI33" s="61">
        <f t="shared" si="13"/>
        <v>0</v>
      </c>
      <c r="AJ33" s="62">
        <f t="shared" si="10"/>
        <v>399.98500216800943</v>
      </c>
      <c r="AK33" s="6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</row>
    <row r="34" spans="1:49" ht="33" customHeight="1">
      <c r="A34" s="58">
        <v>26</v>
      </c>
      <c r="B34" s="1" t="s">
        <v>380</v>
      </c>
      <c r="C34" s="54" t="s">
        <v>371</v>
      </c>
      <c r="D34" s="3"/>
      <c r="E34" s="3"/>
      <c r="F34" s="3"/>
      <c r="G34" s="2"/>
      <c r="H34" s="2"/>
      <c r="I34" s="2"/>
      <c r="J34" s="2"/>
      <c r="K34" s="2"/>
      <c r="L34" s="2"/>
      <c r="M34" s="2"/>
      <c r="N34" s="2">
        <v>8</v>
      </c>
      <c r="O34" s="2"/>
      <c r="P34" s="2"/>
      <c r="Q34" s="2"/>
      <c r="R34" s="2"/>
      <c r="S34" s="2"/>
      <c r="T34" s="57">
        <f>AJ34</f>
        <v>344.0380486862945</v>
      </c>
      <c r="U34" s="61">
        <f t="shared" si="1"/>
        <v>0</v>
      </c>
      <c r="V34" s="61">
        <f t="shared" si="2"/>
        <v>0</v>
      </c>
      <c r="W34" s="61">
        <f t="shared" si="3"/>
        <v>0</v>
      </c>
      <c r="X34" s="61">
        <f t="shared" si="4"/>
        <v>0</v>
      </c>
      <c r="Y34" s="61">
        <f t="shared" si="5"/>
        <v>0</v>
      </c>
      <c r="Z34" s="61">
        <f t="shared" si="6"/>
        <v>0</v>
      </c>
      <c r="AA34" s="61">
        <f t="shared" si="7"/>
        <v>0</v>
      </c>
      <c r="AB34" s="61">
        <f t="shared" si="8"/>
        <v>0</v>
      </c>
      <c r="AC34" s="61">
        <f t="shared" si="13"/>
        <v>0</v>
      </c>
      <c r="AD34" s="61">
        <f t="shared" si="13"/>
        <v>344.0380486862945</v>
      </c>
      <c r="AE34" s="61">
        <f t="shared" si="13"/>
        <v>0</v>
      </c>
      <c r="AF34" s="61">
        <f t="shared" si="13"/>
        <v>0</v>
      </c>
      <c r="AG34" s="61">
        <f t="shared" si="13"/>
        <v>0</v>
      </c>
      <c r="AH34" s="61">
        <f t="shared" si="13"/>
        <v>0</v>
      </c>
      <c r="AI34" s="61">
        <f t="shared" si="13"/>
        <v>0</v>
      </c>
      <c r="AJ34" s="62">
        <f t="shared" si="10"/>
        <v>344.0380486862945</v>
      </c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ht="33" customHeight="1">
      <c r="A35" s="58">
        <v>27</v>
      </c>
      <c r="B35" s="4"/>
      <c r="C35" s="1" t="s">
        <v>410</v>
      </c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>
        <v>6</v>
      </c>
      <c r="P35" s="2"/>
      <c r="Q35" s="2"/>
      <c r="R35" s="2"/>
      <c r="S35" s="2"/>
      <c r="T35" s="57">
        <f>AJ35</f>
        <v>322.8487496163564</v>
      </c>
      <c r="U35" s="61">
        <f t="shared" si="1"/>
        <v>0</v>
      </c>
      <c r="V35" s="61">
        <f t="shared" si="2"/>
        <v>0</v>
      </c>
      <c r="W35" s="61">
        <f t="shared" si="3"/>
        <v>0</v>
      </c>
      <c r="X35" s="61">
        <f t="shared" si="4"/>
        <v>0</v>
      </c>
      <c r="Y35" s="61">
        <f t="shared" si="5"/>
        <v>0</v>
      </c>
      <c r="Z35" s="61">
        <f t="shared" si="6"/>
        <v>0</v>
      </c>
      <c r="AA35" s="61">
        <f t="shared" si="7"/>
        <v>0</v>
      </c>
      <c r="AB35" s="61">
        <f t="shared" si="8"/>
        <v>0</v>
      </c>
      <c r="AC35" s="61">
        <f t="shared" si="13"/>
        <v>0</v>
      </c>
      <c r="AD35" s="61">
        <f t="shared" si="13"/>
        <v>0</v>
      </c>
      <c r="AE35" s="61">
        <f t="shared" si="13"/>
        <v>322.8487496163564</v>
      </c>
      <c r="AF35" s="61">
        <f t="shared" si="13"/>
        <v>0</v>
      </c>
      <c r="AG35" s="61">
        <f t="shared" si="13"/>
        <v>0</v>
      </c>
      <c r="AH35" s="61">
        <f t="shared" si="13"/>
        <v>0</v>
      </c>
      <c r="AI35" s="61">
        <f t="shared" si="13"/>
        <v>0</v>
      </c>
      <c r="AJ35" s="62">
        <f t="shared" si="10"/>
        <v>322.8487496163564</v>
      </c>
      <c r="AK35" s="63"/>
      <c r="AL35" s="63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  <row r="36" spans="1:49" ht="33" customHeight="1">
      <c r="A36" s="58">
        <v>28</v>
      </c>
      <c r="B36" s="1" t="s">
        <v>264</v>
      </c>
      <c r="C36" s="1" t="s">
        <v>263</v>
      </c>
      <c r="D36" s="1"/>
      <c r="E36" s="1"/>
      <c r="F36" s="8"/>
      <c r="G36" s="2"/>
      <c r="H36" s="2">
        <v>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7">
        <f>AJ36</f>
        <v>305.1199826559248</v>
      </c>
      <c r="U36" s="61">
        <f t="shared" si="1"/>
        <v>0</v>
      </c>
      <c r="V36" s="61">
        <f t="shared" si="2"/>
        <v>0</v>
      </c>
      <c r="W36" s="61">
        <f t="shared" si="3"/>
        <v>0</v>
      </c>
      <c r="X36" s="61">
        <f t="shared" si="4"/>
        <v>305.1199826559248</v>
      </c>
      <c r="Y36" s="61">
        <f t="shared" si="5"/>
        <v>0</v>
      </c>
      <c r="Z36" s="61">
        <f t="shared" si="6"/>
        <v>0</v>
      </c>
      <c r="AA36" s="61">
        <f t="shared" si="7"/>
        <v>0</v>
      </c>
      <c r="AB36" s="61">
        <f t="shared" si="8"/>
        <v>0</v>
      </c>
      <c r="AC36" s="61">
        <f t="shared" si="13"/>
        <v>0</v>
      </c>
      <c r="AD36" s="61">
        <f t="shared" si="13"/>
        <v>0</v>
      </c>
      <c r="AE36" s="61">
        <f t="shared" si="13"/>
        <v>0</v>
      </c>
      <c r="AF36" s="61">
        <f t="shared" si="13"/>
        <v>0</v>
      </c>
      <c r="AG36" s="61">
        <f t="shared" si="13"/>
        <v>0</v>
      </c>
      <c r="AH36" s="61">
        <f t="shared" si="13"/>
        <v>0</v>
      </c>
      <c r="AI36" s="61">
        <f t="shared" si="13"/>
        <v>0</v>
      </c>
      <c r="AJ36" s="62">
        <f t="shared" si="10"/>
        <v>305.1199826559248</v>
      </c>
      <c r="AK36" s="63"/>
      <c r="AL36" s="63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1:49" ht="33" customHeight="1">
      <c r="A37" s="58">
        <v>29</v>
      </c>
      <c r="B37" s="4"/>
      <c r="C37" s="56" t="s">
        <v>517</v>
      </c>
      <c r="D37" s="4" t="s">
        <v>392</v>
      </c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5</v>
      </c>
      <c r="T37" s="57">
        <f>AI37</f>
        <v>305.1199826559248</v>
      </c>
      <c r="U37" s="61">
        <f t="shared" si="1"/>
        <v>0</v>
      </c>
      <c r="V37" s="61">
        <f t="shared" si="2"/>
        <v>0</v>
      </c>
      <c r="W37" s="61">
        <f t="shared" si="3"/>
        <v>0</v>
      </c>
      <c r="X37" s="61">
        <f t="shared" si="4"/>
        <v>0</v>
      </c>
      <c r="Y37" s="61">
        <f t="shared" si="5"/>
        <v>0</v>
      </c>
      <c r="Z37" s="61">
        <f t="shared" si="6"/>
        <v>0</v>
      </c>
      <c r="AA37" s="61">
        <f t="shared" si="7"/>
        <v>0</v>
      </c>
      <c r="AB37" s="61">
        <f t="shared" si="8"/>
        <v>0</v>
      </c>
      <c r="AC37" s="61">
        <f t="shared" si="13"/>
        <v>0</v>
      </c>
      <c r="AD37" s="61">
        <f t="shared" si="13"/>
        <v>0</v>
      </c>
      <c r="AE37" s="61">
        <f t="shared" si="13"/>
        <v>0</v>
      </c>
      <c r="AF37" s="61">
        <f t="shared" si="13"/>
        <v>0</v>
      </c>
      <c r="AG37" s="61">
        <f t="shared" si="13"/>
        <v>0</v>
      </c>
      <c r="AH37" s="61">
        <f t="shared" si="13"/>
        <v>0</v>
      </c>
      <c r="AI37" s="61">
        <f t="shared" si="13"/>
        <v>305.1199826559248</v>
      </c>
      <c r="AJ37" s="62">
        <f t="shared" si="10"/>
        <v>305.1199826559248</v>
      </c>
      <c r="AK37" s="63"/>
      <c r="AL37" s="63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:49" ht="33" customHeight="1">
      <c r="A38" s="58">
        <v>30</v>
      </c>
      <c r="B38" s="1" t="s">
        <v>381</v>
      </c>
      <c r="C38" s="1" t="s">
        <v>372</v>
      </c>
      <c r="D38" s="3"/>
      <c r="E38" s="3"/>
      <c r="F38" s="3"/>
      <c r="G38" s="2"/>
      <c r="H38" s="2"/>
      <c r="I38" s="2"/>
      <c r="J38" s="2"/>
      <c r="K38" s="2"/>
      <c r="L38" s="2"/>
      <c r="M38" s="2"/>
      <c r="N38" s="2">
        <v>9</v>
      </c>
      <c r="O38" s="2"/>
      <c r="P38" s="2"/>
      <c r="Q38" s="2"/>
      <c r="R38" s="2"/>
      <c r="S38" s="2"/>
      <c r="T38" s="57">
        <f>AJ38</f>
        <v>292.88552623891314</v>
      </c>
      <c r="U38" s="61">
        <f t="shared" si="1"/>
        <v>0</v>
      </c>
      <c r="V38" s="61">
        <f t="shared" si="2"/>
        <v>0</v>
      </c>
      <c r="W38" s="61">
        <f t="shared" si="3"/>
        <v>0</v>
      </c>
      <c r="X38" s="61">
        <f t="shared" si="4"/>
        <v>0</v>
      </c>
      <c r="Y38" s="61">
        <f t="shared" si="5"/>
        <v>0</v>
      </c>
      <c r="Z38" s="61">
        <f t="shared" si="6"/>
        <v>0</v>
      </c>
      <c r="AA38" s="61">
        <f t="shared" si="7"/>
        <v>0</v>
      </c>
      <c r="AB38" s="61">
        <f t="shared" si="8"/>
        <v>0</v>
      </c>
      <c r="AC38" s="61">
        <f t="shared" si="13"/>
        <v>0</v>
      </c>
      <c r="AD38" s="61">
        <f t="shared" si="13"/>
        <v>292.88552623891314</v>
      </c>
      <c r="AE38" s="61">
        <f t="shared" si="13"/>
        <v>0</v>
      </c>
      <c r="AF38" s="61">
        <f t="shared" si="13"/>
        <v>0</v>
      </c>
      <c r="AG38" s="61">
        <f t="shared" si="13"/>
        <v>0</v>
      </c>
      <c r="AH38" s="61">
        <f t="shared" si="13"/>
        <v>0</v>
      </c>
      <c r="AI38" s="61">
        <f t="shared" si="13"/>
        <v>0</v>
      </c>
      <c r="AJ38" s="62">
        <f t="shared" si="10"/>
        <v>292.88552623891314</v>
      </c>
      <c r="AK38" s="63"/>
      <c r="AL38" s="63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</row>
    <row r="39" spans="1:49" ht="33" customHeight="1">
      <c r="A39" s="58">
        <v>31</v>
      </c>
      <c r="B39" s="1" t="s">
        <v>83</v>
      </c>
      <c r="C39" s="1" t="s">
        <v>338</v>
      </c>
      <c r="D39" s="1"/>
      <c r="E39" s="1"/>
      <c r="F39" s="4"/>
      <c r="G39" s="2"/>
      <c r="H39" s="2"/>
      <c r="I39" s="2"/>
      <c r="J39" s="2"/>
      <c r="K39" s="2"/>
      <c r="L39" s="2"/>
      <c r="M39" s="2">
        <v>4</v>
      </c>
      <c r="N39" s="2"/>
      <c r="O39" s="2"/>
      <c r="P39" s="2"/>
      <c r="Q39" s="2"/>
      <c r="R39" s="2"/>
      <c r="S39" s="2"/>
      <c r="T39" s="57">
        <f>AJ39</f>
        <v>277.09125905568123</v>
      </c>
      <c r="U39" s="61">
        <f t="shared" si="1"/>
        <v>0</v>
      </c>
      <c r="V39" s="61">
        <f t="shared" si="2"/>
        <v>0</v>
      </c>
      <c r="W39" s="61">
        <f t="shared" si="3"/>
        <v>0</v>
      </c>
      <c r="X39" s="61">
        <f t="shared" si="4"/>
        <v>0</v>
      </c>
      <c r="Y39" s="61">
        <f t="shared" si="5"/>
        <v>0</v>
      </c>
      <c r="Z39" s="61">
        <f t="shared" si="6"/>
        <v>0</v>
      </c>
      <c r="AA39" s="61">
        <f t="shared" si="7"/>
        <v>0</v>
      </c>
      <c r="AB39" s="61">
        <f t="shared" si="8"/>
        <v>0</v>
      </c>
      <c r="AC39" s="61">
        <f t="shared" si="13"/>
        <v>277.09125905568123</v>
      </c>
      <c r="AD39" s="61">
        <f t="shared" si="13"/>
        <v>0</v>
      </c>
      <c r="AE39" s="61">
        <f t="shared" si="13"/>
        <v>0</v>
      </c>
      <c r="AF39" s="61">
        <f t="shared" si="13"/>
        <v>0</v>
      </c>
      <c r="AG39" s="61">
        <f t="shared" si="13"/>
        <v>0</v>
      </c>
      <c r="AH39" s="61">
        <f t="shared" si="13"/>
        <v>0</v>
      </c>
      <c r="AI39" s="61">
        <f t="shared" si="13"/>
        <v>0</v>
      </c>
      <c r="AJ39" s="62">
        <f t="shared" si="10"/>
        <v>277.09125905568123</v>
      </c>
      <c r="AK39" s="63"/>
      <c r="AL39" s="63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:49" ht="33" customHeight="1">
      <c r="A40" s="58">
        <v>32</v>
      </c>
      <c r="B40" s="4"/>
      <c r="C40" s="1" t="s">
        <v>411</v>
      </c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>
        <v>7</v>
      </c>
      <c r="P40" s="2"/>
      <c r="Q40" s="2"/>
      <c r="R40" s="2"/>
      <c r="S40" s="2"/>
      <c r="T40" s="57">
        <f>AJ40</f>
        <v>255.9019599857432</v>
      </c>
      <c r="U40" s="61">
        <f t="shared" si="1"/>
        <v>0</v>
      </c>
      <c r="V40" s="61">
        <f t="shared" si="2"/>
        <v>0</v>
      </c>
      <c r="W40" s="61">
        <f t="shared" si="3"/>
        <v>0</v>
      </c>
      <c r="X40" s="61">
        <f t="shared" si="4"/>
        <v>0</v>
      </c>
      <c r="Y40" s="61">
        <f t="shared" si="5"/>
        <v>0</v>
      </c>
      <c r="Z40" s="61">
        <f t="shared" si="6"/>
        <v>0</v>
      </c>
      <c r="AA40" s="61">
        <f t="shared" si="7"/>
        <v>0</v>
      </c>
      <c r="AB40" s="61">
        <f t="shared" si="8"/>
        <v>0</v>
      </c>
      <c r="AC40" s="61">
        <f t="shared" si="13"/>
        <v>0</v>
      </c>
      <c r="AD40" s="61">
        <f t="shared" si="13"/>
        <v>0</v>
      </c>
      <c r="AE40" s="61">
        <f t="shared" si="13"/>
        <v>255.9019599857432</v>
      </c>
      <c r="AF40" s="61">
        <f t="shared" si="13"/>
        <v>0</v>
      </c>
      <c r="AG40" s="61">
        <f t="shared" si="13"/>
        <v>0</v>
      </c>
      <c r="AH40" s="61">
        <f t="shared" si="13"/>
        <v>0</v>
      </c>
      <c r="AI40" s="61">
        <f t="shared" si="13"/>
        <v>0</v>
      </c>
      <c r="AJ40" s="62">
        <f t="shared" si="10"/>
        <v>255.9019599857432</v>
      </c>
      <c r="AK40" s="63"/>
      <c r="AL40" s="63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</row>
    <row r="41" spans="1:49" ht="33" customHeight="1">
      <c r="A41" s="58">
        <v>33</v>
      </c>
      <c r="B41" s="8"/>
      <c r="C41" s="8" t="s">
        <v>292</v>
      </c>
      <c r="D41" s="9"/>
      <c r="E41" s="9"/>
      <c r="F41" s="8"/>
      <c r="G41" s="2"/>
      <c r="H41" s="2"/>
      <c r="I41" s="2"/>
      <c r="J41" s="2">
        <v>2</v>
      </c>
      <c r="K41" s="2"/>
      <c r="L41" s="2"/>
      <c r="M41" s="2"/>
      <c r="N41" s="2"/>
      <c r="O41" s="2"/>
      <c r="P41" s="2"/>
      <c r="Q41" s="2"/>
      <c r="R41" s="2"/>
      <c r="S41" s="2"/>
      <c r="T41" s="57">
        <f>AJ41</f>
        <v>249.4700043360188</v>
      </c>
      <c r="U41" s="61">
        <f t="shared" si="1"/>
        <v>0</v>
      </c>
      <c r="V41" s="61">
        <f t="shared" si="2"/>
        <v>0</v>
      </c>
      <c r="W41" s="61">
        <f t="shared" si="3"/>
        <v>0</v>
      </c>
      <c r="X41" s="61">
        <f t="shared" si="4"/>
        <v>0</v>
      </c>
      <c r="Y41" s="61">
        <f t="shared" si="5"/>
        <v>0</v>
      </c>
      <c r="Z41" s="61">
        <f t="shared" si="6"/>
        <v>249.4700043360188</v>
      </c>
      <c r="AA41" s="61">
        <f t="shared" si="7"/>
        <v>0</v>
      </c>
      <c r="AB41" s="61">
        <f t="shared" si="8"/>
        <v>0</v>
      </c>
      <c r="AC41" s="61">
        <f t="shared" si="13"/>
        <v>0</v>
      </c>
      <c r="AD41" s="61">
        <f t="shared" si="13"/>
        <v>0</v>
      </c>
      <c r="AE41" s="61">
        <f t="shared" si="13"/>
        <v>0</v>
      </c>
      <c r="AF41" s="61">
        <f t="shared" si="13"/>
        <v>0</v>
      </c>
      <c r="AG41" s="61">
        <f t="shared" si="13"/>
        <v>0</v>
      </c>
      <c r="AH41" s="61">
        <f t="shared" si="13"/>
        <v>0</v>
      </c>
      <c r="AI41" s="61">
        <f t="shared" si="13"/>
        <v>0</v>
      </c>
      <c r="AJ41" s="62">
        <f t="shared" si="10"/>
        <v>249.4700043360188</v>
      </c>
      <c r="AK41" s="63"/>
      <c r="AL41" s="63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</row>
    <row r="42" spans="1:49" ht="33" customHeight="1">
      <c r="A42" s="58">
        <v>34</v>
      </c>
      <c r="B42" s="1" t="s">
        <v>382</v>
      </c>
      <c r="C42" s="1" t="s">
        <v>373</v>
      </c>
      <c r="D42" s="1"/>
      <c r="E42" s="1"/>
      <c r="F42" s="3"/>
      <c r="G42" s="2"/>
      <c r="H42" s="2"/>
      <c r="I42" s="2"/>
      <c r="J42" s="2"/>
      <c r="K42" s="2"/>
      <c r="L42" s="2"/>
      <c r="M42" s="2"/>
      <c r="N42" s="2">
        <v>10</v>
      </c>
      <c r="O42" s="2"/>
      <c r="P42" s="2"/>
      <c r="Q42" s="2"/>
      <c r="R42" s="2"/>
      <c r="S42" s="2"/>
      <c r="T42" s="57">
        <f>AJ42</f>
        <v>247.128035678238</v>
      </c>
      <c r="U42" s="61">
        <f t="shared" si="1"/>
        <v>0</v>
      </c>
      <c r="V42" s="61">
        <f t="shared" si="2"/>
        <v>0</v>
      </c>
      <c r="W42" s="61">
        <f t="shared" si="3"/>
        <v>0</v>
      </c>
      <c r="X42" s="61">
        <f t="shared" si="4"/>
        <v>0</v>
      </c>
      <c r="Y42" s="61">
        <f t="shared" si="5"/>
        <v>0</v>
      </c>
      <c r="Z42" s="61">
        <f t="shared" si="6"/>
        <v>0</v>
      </c>
      <c r="AA42" s="61">
        <f t="shared" si="7"/>
        <v>0</v>
      </c>
      <c r="AB42" s="61">
        <f t="shared" si="8"/>
        <v>0</v>
      </c>
      <c r="AC42" s="61">
        <f t="shared" si="13"/>
        <v>0</v>
      </c>
      <c r="AD42" s="61">
        <f t="shared" si="13"/>
        <v>247.128035678238</v>
      </c>
      <c r="AE42" s="61">
        <f t="shared" si="13"/>
        <v>0</v>
      </c>
      <c r="AF42" s="61">
        <f t="shared" si="13"/>
        <v>0</v>
      </c>
      <c r="AG42" s="61">
        <f t="shared" si="13"/>
        <v>0</v>
      </c>
      <c r="AH42" s="61">
        <f t="shared" si="13"/>
        <v>0</v>
      </c>
      <c r="AI42" s="61">
        <f t="shared" si="13"/>
        <v>0</v>
      </c>
      <c r="AJ42" s="62">
        <f t="shared" si="10"/>
        <v>247.128035678238</v>
      </c>
      <c r="AK42" s="63"/>
      <c r="AL42" s="63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</row>
    <row r="43" spans="1:49" ht="33" customHeight="1">
      <c r="A43" s="58">
        <v>35</v>
      </c>
      <c r="B43" s="3"/>
      <c r="C43" s="1" t="s">
        <v>265</v>
      </c>
      <c r="D43" s="1" t="s">
        <v>231</v>
      </c>
      <c r="E43" s="3"/>
      <c r="F43" s="3"/>
      <c r="G43" s="2"/>
      <c r="H43" s="2">
        <v>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57">
        <f>AJ43</f>
        <v>225.93873660829993</v>
      </c>
      <c r="U43" s="61">
        <f t="shared" si="1"/>
        <v>0</v>
      </c>
      <c r="V43" s="61">
        <f t="shared" si="2"/>
        <v>0</v>
      </c>
      <c r="W43" s="61">
        <f t="shared" si="3"/>
        <v>0</v>
      </c>
      <c r="X43" s="61">
        <f t="shared" si="4"/>
        <v>225.93873660829993</v>
      </c>
      <c r="Y43" s="61">
        <f t="shared" si="5"/>
        <v>0</v>
      </c>
      <c r="Z43" s="61">
        <f t="shared" si="6"/>
        <v>0</v>
      </c>
      <c r="AA43" s="61">
        <f t="shared" si="7"/>
        <v>0</v>
      </c>
      <c r="AB43" s="61">
        <f t="shared" si="8"/>
        <v>0</v>
      </c>
      <c r="AC43" s="61">
        <f aca="true" t="shared" si="14" ref="AC43:AI48">IF(OR(M43="",M43="-"),0,M$8*(101+1000*LOG10(M$7/M43)))</f>
        <v>0</v>
      </c>
      <c r="AD43" s="61">
        <f t="shared" si="14"/>
        <v>0</v>
      </c>
      <c r="AE43" s="61">
        <f t="shared" si="14"/>
        <v>0</v>
      </c>
      <c r="AF43" s="61">
        <f t="shared" si="14"/>
        <v>0</v>
      </c>
      <c r="AG43" s="61">
        <f t="shared" si="14"/>
        <v>0</v>
      </c>
      <c r="AH43" s="61">
        <f t="shared" si="14"/>
        <v>0</v>
      </c>
      <c r="AI43" s="61">
        <f t="shared" si="14"/>
        <v>0</v>
      </c>
      <c r="AJ43" s="62">
        <f t="shared" si="10"/>
        <v>225.93873660829993</v>
      </c>
      <c r="AK43" s="63"/>
      <c r="AL43" s="63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33" customHeight="1">
      <c r="A44" s="58">
        <v>36</v>
      </c>
      <c r="B44" s="1" t="s">
        <v>334</v>
      </c>
      <c r="C44" s="1" t="s">
        <v>330</v>
      </c>
      <c r="D44" s="1"/>
      <c r="E44" s="1"/>
      <c r="F44" s="4"/>
      <c r="G44" s="2"/>
      <c r="H44" s="2"/>
      <c r="I44" s="2"/>
      <c r="J44" s="2"/>
      <c r="K44" s="2"/>
      <c r="L44" s="2">
        <v>3</v>
      </c>
      <c r="M44" s="2"/>
      <c r="N44" s="2"/>
      <c r="O44" s="2"/>
      <c r="P44" s="2"/>
      <c r="Q44" s="2"/>
      <c r="R44" s="2"/>
      <c r="S44" s="2"/>
      <c r="T44" s="57">
        <f>AJ44</f>
        <v>225.93873660829993</v>
      </c>
      <c r="U44" s="61">
        <f t="shared" si="1"/>
        <v>0</v>
      </c>
      <c r="V44" s="61">
        <f t="shared" si="2"/>
        <v>0</v>
      </c>
      <c r="W44" s="61">
        <f t="shared" si="3"/>
        <v>0</v>
      </c>
      <c r="X44" s="61">
        <f t="shared" si="4"/>
        <v>0</v>
      </c>
      <c r="Y44" s="61">
        <f t="shared" si="5"/>
        <v>0</v>
      </c>
      <c r="Z44" s="61">
        <f t="shared" si="6"/>
        <v>0</v>
      </c>
      <c r="AA44" s="61">
        <f t="shared" si="7"/>
        <v>0</v>
      </c>
      <c r="AB44" s="61">
        <f t="shared" si="8"/>
        <v>225.93873660829993</v>
      </c>
      <c r="AC44" s="61">
        <f t="shared" si="14"/>
        <v>0</v>
      </c>
      <c r="AD44" s="61">
        <f t="shared" si="14"/>
        <v>0</v>
      </c>
      <c r="AE44" s="61">
        <f t="shared" si="14"/>
        <v>0</v>
      </c>
      <c r="AF44" s="61">
        <f t="shared" si="14"/>
        <v>0</v>
      </c>
      <c r="AG44" s="61">
        <f t="shared" si="14"/>
        <v>0</v>
      </c>
      <c r="AH44" s="61">
        <f t="shared" si="14"/>
        <v>0</v>
      </c>
      <c r="AI44" s="61">
        <f t="shared" si="14"/>
        <v>0</v>
      </c>
      <c r="AJ44" s="62">
        <f t="shared" si="10"/>
        <v>225.93873660829993</v>
      </c>
      <c r="AK44" s="63"/>
      <c r="AL44" s="63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33" customHeight="1">
      <c r="A45" s="58">
        <v>37</v>
      </c>
      <c r="B45" s="4"/>
      <c r="C45" s="56" t="s">
        <v>518</v>
      </c>
      <c r="D45" s="4" t="s">
        <v>519</v>
      </c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6</v>
      </c>
      <c r="T45" s="57">
        <f>AI45</f>
        <v>225.93873660829993</v>
      </c>
      <c r="U45" s="61">
        <f t="shared" si="1"/>
        <v>0</v>
      </c>
      <c r="V45" s="61">
        <f t="shared" si="2"/>
        <v>0</v>
      </c>
      <c r="W45" s="61">
        <f t="shared" si="3"/>
        <v>0</v>
      </c>
      <c r="X45" s="61">
        <f t="shared" si="4"/>
        <v>0</v>
      </c>
      <c r="Y45" s="61">
        <f t="shared" si="5"/>
        <v>0</v>
      </c>
      <c r="Z45" s="61">
        <f t="shared" si="6"/>
        <v>0</v>
      </c>
      <c r="AA45" s="61">
        <f t="shared" si="7"/>
        <v>0</v>
      </c>
      <c r="AB45" s="61">
        <f t="shared" si="8"/>
        <v>0</v>
      </c>
      <c r="AC45" s="61">
        <f t="shared" si="14"/>
        <v>0</v>
      </c>
      <c r="AD45" s="61">
        <f t="shared" si="14"/>
        <v>0</v>
      </c>
      <c r="AE45" s="61">
        <f t="shared" si="14"/>
        <v>0</v>
      </c>
      <c r="AF45" s="61">
        <f t="shared" si="14"/>
        <v>0</v>
      </c>
      <c r="AG45" s="61">
        <f t="shared" si="14"/>
        <v>0</v>
      </c>
      <c r="AH45" s="61">
        <f t="shared" si="14"/>
        <v>0</v>
      </c>
      <c r="AI45" s="61">
        <f t="shared" si="14"/>
        <v>225.93873660829993</v>
      </c>
      <c r="AJ45" s="62">
        <f t="shared" si="10"/>
        <v>225.93873660829993</v>
      </c>
      <c r="AK45" s="63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33" customHeight="1">
      <c r="A46" s="58">
        <v>38</v>
      </c>
      <c r="B46" s="4"/>
      <c r="C46" s="1" t="s">
        <v>412</v>
      </c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>
        <v>8</v>
      </c>
      <c r="P46" s="2"/>
      <c r="Q46" s="2"/>
      <c r="R46" s="2"/>
      <c r="S46" s="2"/>
      <c r="T46" s="57">
        <f>AJ46</f>
        <v>197.9100130080564</v>
      </c>
      <c r="U46" s="61">
        <f t="shared" si="1"/>
        <v>0</v>
      </c>
      <c r="V46" s="61">
        <f t="shared" si="2"/>
        <v>0</v>
      </c>
      <c r="W46" s="61">
        <f t="shared" si="3"/>
        <v>0</v>
      </c>
      <c r="X46" s="61">
        <f t="shared" si="4"/>
        <v>0</v>
      </c>
      <c r="Y46" s="61">
        <f t="shared" si="5"/>
        <v>0</v>
      </c>
      <c r="Z46" s="61">
        <f t="shared" si="6"/>
        <v>0</v>
      </c>
      <c r="AA46" s="61">
        <f t="shared" si="7"/>
        <v>0</v>
      </c>
      <c r="AB46" s="61">
        <f t="shared" si="8"/>
        <v>0</v>
      </c>
      <c r="AC46" s="61">
        <f t="shared" si="14"/>
        <v>0</v>
      </c>
      <c r="AD46" s="61">
        <f t="shared" si="14"/>
        <v>0</v>
      </c>
      <c r="AE46" s="61">
        <f t="shared" si="14"/>
        <v>197.9100130080564</v>
      </c>
      <c r="AF46" s="61">
        <f t="shared" si="14"/>
        <v>0</v>
      </c>
      <c r="AG46" s="61">
        <f t="shared" si="14"/>
        <v>0</v>
      </c>
      <c r="AH46" s="61">
        <f t="shared" si="14"/>
        <v>0</v>
      </c>
      <c r="AI46" s="61">
        <f t="shared" si="14"/>
        <v>0</v>
      </c>
      <c r="AJ46" s="62">
        <f t="shared" si="10"/>
        <v>197.9100130080564</v>
      </c>
      <c r="AK46" s="63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49" ht="33" customHeight="1">
      <c r="A47" s="58">
        <v>39</v>
      </c>
      <c r="B47" s="4" t="s">
        <v>341</v>
      </c>
      <c r="C47" s="1" t="s">
        <v>340</v>
      </c>
      <c r="D47" s="1"/>
      <c r="E47" s="4"/>
      <c r="F47" s="4"/>
      <c r="G47" s="2"/>
      <c r="H47" s="2"/>
      <c r="I47" s="2"/>
      <c r="J47" s="2"/>
      <c r="K47" s="2"/>
      <c r="L47" s="2"/>
      <c r="M47" s="2">
        <v>5</v>
      </c>
      <c r="N47" s="2"/>
      <c r="O47" s="2"/>
      <c r="P47" s="2"/>
      <c r="Q47" s="2"/>
      <c r="R47" s="2"/>
      <c r="S47" s="2"/>
      <c r="T47" s="57">
        <f>AJ47</f>
        <v>180.18124604762482</v>
      </c>
      <c r="U47" s="61">
        <f t="shared" si="1"/>
        <v>0</v>
      </c>
      <c r="V47" s="61">
        <f t="shared" si="2"/>
        <v>0</v>
      </c>
      <c r="W47" s="61">
        <f t="shared" si="3"/>
        <v>0</v>
      </c>
      <c r="X47" s="61">
        <f t="shared" si="4"/>
        <v>0</v>
      </c>
      <c r="Y47" s="61">
        <f t="shared" si="5"/>
        <v>0</v>
      </c>
      <c r="Z47" s="61">
        <f t="shared" si="6"/>
        <v>0</v>
      </c>
      <c r="AA47" s="61">
        <f t="shared" si="7"/>
        <v>0</v>
      </c>
      <c r="AB47" s="61">
        <f t="shared" si="8"/>
        <v>0</v>
      </c>
      <c r="AC47" s="61">
        <f t="shared" si="14"/>
        <v>180.18124604762482</v>
      </c>
      <c r="AD47" s="61">
        <f t="shared" si="14"/>
        <v>0</v>
      </c>
      <c r="AE47" s="61">
        <f t="shared" si="14"/>
        <v>0</v>
      </c>
      <c r="AF47" s="61">
        <f t="shared" si="14"/>
        <v>0</v>
      </c>
      <c r="AG47" s="61">
        <f t="shared" si="14"/>
        <v>0</v>
      </c>
      <c r="AH47" s="61">
        <f t="shared" si="14"/>
        <v>0</v>
      </c>
      <c r="AI47" s="61">
        <f t="shared" si="14"/>
        <v>0</v>
      </c>
      <c r="AJ47" s="62">
        <f t="shared" si="10"/>
        <v>180.18124604762482</v>
      </c>
      <c r="AK47" s="63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1:49" ht="33" customHeight="1">
      <c r="A48" s="58">
        <v>40</v>
      </c>
      <c r="B48" s="8"/>
      <c r="C48" s="8" t="s">
        <v>293</v>
      </c>
      <c r="D48" s="8" t="s">
        <v>296</v>
      </c>
      <c r="E48" s="8"/>
      <c r="F48" s="4"/>
      <c r="G48" s="2"/>
      <c r="H48" s="2"/>
      <c r="I48" s="2"/>
      <c r="J48" s="2">
        <v>3</v>
      </c>
      <c r="K48" s="2"/>
      <c r="L48" s="2"/>
      <c r="M48" s="2"/>
      <c r="N48" s="2"/>
      <c r="O48" s="2"/>
      <c r="P48" s="2"/>
      <c r="Q48" s="2"/>
      <c r="R48" s="2"/>
      <c r="S48" s="2"/>
      <c r="T48" s="57">
        <f>AJ48</f>
        <v>161.4243748081782</v>
      </c>
      <c r="U48" s="61">
        <f t="shared" si="1"/>
        <v>0</v>
      </c>
      <c r="V48" s="61">
        <f t="shared" si="2"/>
        <v>0</v>
      </c>
      <c r="W48" s="61">
        <f t="shared" si="3"/>
        <v>0</v>
      </c>
      <c r="X48" s="61">
        <f t="shared" si="4"/>
        <v>0</v>
      </c>
      <c r="Y48" s="61">
        <f t="shared" si="5"/>
        <v>0</v>
      </c>
      <c r="Z48" s="61">
        <f t="shared" si="6"/>
        <v>161.4243748081782</v>
      </c>
      <c r="AA48" s="61">
        <f t="shared" si="7"/>
        <v>0</v>
      </c>
      <c r="AB48" s="61">
        <f t="shared" si="8"/>
        <v>0</v>
      </c>
      <c r="AC48" s="61">
        <f t="shared" si="14"/>
        <v>0</v>
      </c>
      <c r="AD48" s="61">
        <f t="shared" si="14"/>
        <v>0</v>
      </c>
      <c r="AE48" s="61">
        <f t="shared" si="14"/>
        <v>0</v>
      </c>
      <c r="AF48" s="61">
        <f t="shared" si="14"/>
        <v>0</v>
      </c>
      <c r="AG48" s="61">
        <f t="shared" si="14"/>
        <v>0</v>
      </c>
      <c r="AH48" s="61">
        <f t="shared" si="14"/>
        <v>0</v>
      </c>
      <c r="AI48" s="61">
        <f t="shared" si="14"/>
        <v>0</v>
      </c>
      <c r="AJ48" s="62">
        <f t="shared" si="10"/>
        <v>161.4243748081782</v>
      </c>
      <c r="AK48" s="63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</row>
    <row r="49" spans="1:49" ht="33" customHeight="1">
      <c r="A49" s="58">
        <v>41</v>
      </c>
      <c r="B49" s="1" t="s">
        <v>267</v>
      </c>
      <c r="C49" s="1" t="s">
        <v>266</v>
      </c>
      <c r="D49" s="1"/>
      <c r="E49" s="1"/>
      <c r="F49" s="3"/>
      <c r="G49" s="2"/>
      <c r="H49" s="2">
        <v>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7">
        <f>AJ49</f>
        <v>158.99194697768672</v>
      </c>
      <c r="U49" s="61">
        <f aca="true" t="shared" si="15" ref="U49:AI53">IF(OR(E49="",E49="-"),0,E$8*(101+1000*LOG10(E$7/E49)))</f>
        <v>0</v>
      </c>
      <c r="V49" s="61">
        <f t="shared" si="15"/>
        <v>0</v>
      </c>
      <c r="W49" s="61">
        <f t="shared" si="15"/>
        <v>0</v>
      </c>
      <c r="X49" s="61">
        <f t="shared" si="15"/>
        <v>158.99194697768672</v>
      </c>
      <c r="Y49" s="61">
        <f t="shared" si="15"/>
        <v>0</v>
      </c>
      <c r="Z49" s="61">
        <f t="shared" si="15"/>
        <v>0</v>
      </c>
      <c r="AA49" s="61">
        <f t="shared" si="15"/>
        <v>0</v>
      </c>
      <c r="AB49" s="61">
        <f t="shared" si="15"/>
        <v>0</v>
      </c>
      <c r="AC49" s="61">
        <f t="shared" si="15"/>
        <v>0</v>
      </c>
      <c r="AD49" s="61">
        <f t="shared" si="15"/>
        <v>0</v>
      </c>
      <c r="AE49" s="61">
        <f t="shared" si="15"/>
        <v>0</v>
      </c>
      <c r="AF49" s="61">
        <f t="shared" si="15"/>
        <v>0</v>
      </c>
      <c r="AG49" s="61">
        <f t="shared" si="15"/>
        <v>0</v>
      </c>
      <c r="AH49" s="61">
        <f t="shared" si="15"/>
        <v>0</v>
      </c>
      <c r="AI49" s="61">
        <f t="shared" si="15"/>
        <v>0</v>
      </c>
      <c r="AJ49" s="62">
        <f>SUM(U49:AI49)</f>
        <v>158.99194697768672</v>
      </c>
      <c r="AK49" s="63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1:49" ht="33" customHeight="1">
      <c r="A50" s="58">
        <v>42</v>
      </c>
      <c r="B50" s="4"/>
      <c r="C50" s="56" t="s">
        <v>520</v>
      </c>
      <c r="D50" s="4" t="s">
        <v>521</v>
      </c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7</v>
      </c>
      <c r="T50" s="57">
        <f>AI50</f>
        <v>158.99194697768672</v>
      </c>
      <c r="U50" s="61">
        <f t="shared" si="15"/>
        <v>0</v>
      </c>
      <c r="V50" s="61">
        <f t="shared" si="15"/>
        <v>0</v>
      </c>
      <c r="W50" s="61">
        <f t="shared" si="15"/>
        <v>0</v>
      </c>
      <c r="X50" s="61">
        <f t="shared" si="15"/>
        <v>0</v>
      </c>
      <c r="Y50" s="61">
        <f t="shared" si="15"/>
        <v>0</v>
      </c>
      <c r="Z50" s="61">
        <f t="shared" si="15"/>
        <v>0</v>
      </c>
      <c r="AA50" s="61">
        <f t="shared" si="15"/>
        <v>0</v>
      </c>
      <c r="AB50" s="61">
        <f t="shared" si="15"/>
        <v>0</v>
      </c>
      <c r="AC50" s="61">
        <f t="shared" si="15"/>
        <v>0</v>
      </c>
      <c r="AD50" s="61">
        <f t="shared" si="15"/>
        <v>0</v>
      </c>
      <c r="AE50" s="61">
        <f t="shared" si="15"/>
        <v>0</v>
      </c>
      <c r="AF50" s="61">
        <f t="shared" si="15"/>
        <v>0</v>
      </c>
      <c r="AG50" s="61">
        <f t="shared" si="15"/>
        <v>0</v>
      </c>
      <c r="AH50" s="61">
        <f t="shared" si="15"/>
        <v>0</v>
      </c>
      <c r="AI50" s="61">
        <f t="shared" si="15"/>
        <v>158.99194697768672</v>
      </c>
      <c r="AJ50" s="62">
        <f>SUM(U50:AI50)</f>
        <v>158.99194697768672</v>
      </c>
      <c r="AK50" s="63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1:49" ht="33" customHeight="1">
      <c r="A51" s="58">
        <v>43</v>
      </c>
      <c r="B51" s="4"/>
      <c r="C51" s="1" t="s">
        <v>413</v>
      </c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>
        <v>9</v>
      </c>
      <c r="P51" s="2"/>
      <c r="Q51" s="2"/>
      <c r="R51" s="2"/>
      <c r="S51" s="2"/>
      <c r="T51" s="57">
        <f>AJ51</f>
        <v>146.75749056067514</v>
      </c>
      <c r="U51" s="61">
        <f t="shared" si="15"/>
        <v>0</v>
      </c>
      <c r="V51" s="61">
        <f t="shared" si="15"/>
        <v>0</v>
      </c>
      <c r="W51" s="61">
        <f t="shared" si="15"/>
        <v>0</v>
      </c>
      <c r="X51" s="61">
        <f t="shared" si="15"/>
        <v>0</v>
      </c>
      <c r="Y51" s="61">
        <f t="shared" si="15"/>
        <v>0</v>
      </c>
      <c r="Z51" s="61">
        <f t="shared" si="15"/>
        <v>0</v>
      </c>
      <c r="AA51" s="61">
        <f t="shared" si="15"/>
        <v>0</v>
      </c>
      <c r="AB51" s="61">
        <f t="shared" si="15"/>
        <v>0</v>
      </c>
      <c r="AC51" s="61">
        <f t="shared" si="15"/>
        <v>0</v>
      </c>
      <c r="AD51" s="61">
        <f t="shared" si="15"/>
        <v>0</v>
      </c>
      <c r="AE51" s="61">
        <f t="shared" si="15"/>
        <v>146.75749056067514</v>
      </c>
      <c r="AF51" s="61">
        <f t="shared" si="15"/>
        <v>0</v>
      </c>
      <c r="AG51" s="61">
        <f t="shared" si="15"/>
        <v>0</v>
      </c>
      <c r="AH51" s="61">
        <f t="shared" si="15"/>
        <v>0</v>
      </c>
      <c r="AI51" s="61">
        <f t="shared" si="15"/>
        <v>0</v>
      </c>
      <c r="AJ51" s="62">
        <f>SUM(U51:AI51)</f>
        <v>146.75749056067514</v>
      </c>
      <c r="AK51" s="63"/>
      <c r="AL51" s="63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  <row r="52" spans="1:49" ht="33" customHeight="1">
      <c r="A52" s="58">
        <v>44</v>
      </c>
      <c r="B52" s="3" t="s">
        <v>101</v>
      </c>
      <c r="C52" s="1" t="s">
        <v>268</v>
      </c>
      <c r="D52" s="1"/>
      <c r="E52" s="3"/>
      <c r="F52" s="3"/>
      <c r="G52" s="2"/>
      <c r="H52" s="2">
        <v>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7">
        <f>AJ52</f>
        <v>101</v>
      </c>
      <c r="U52" s="61">
        <f t="shared" si="15"/>
        <v>0</v>
      </c>
      <c r="V52" s="61">
        <f t="shared" si="15"/>
        <v>0</v>
      </c>
      <c r="W52" s="61">
        <f t="shared" si="15"/>
        <v>0</v>
      </c>
      <c r="X52" s="61">
        <f t="shared" si="15"/>
        <v>101</v>
      </c>
      <c r="Y52" s="61">
        <f t="shared" si="15"/>
        <v>0</v>
      </c>
      <c r="Z52" s="61">
        <f t="shared" si="15"/>
        <v>0</v>
      </c>
      <c r="AA52" s="61">
        <f t="shared" si="15"/>
        <v>0</v>
      </c>
      <c r="AB52" s="61">
        <f t="shared" si="15"/>
        <v>0</v>
      </c>
      <c r="AC52" s="61">
        <f t="shared" si="15"/>
        <v>0</v>
      </c>
      <c r="AD52" s="61">
        <f t="shared" si="15"/>
        <v>0</v>
      </c>
      <c r="AE52" s="61">
        <f t="shared" si="15"/>
        <v>0</v>
      </c>
      <c r="AF52" s="61">
        <f t="shared" si="15"/>
        <v>0</v>
      </c>
      <c r="AG52" s="61">
        <f t="shared" si="15"/>
        <v>0</v>
      </c>
      <c r="AH52" s="61">
        <f t="shared" si="15"/>
        <v>0</v>
      </c>
      <c r="AI52" s="61">
        <f t="shared" si="15"/>
        <v>0</v>
      </c>
      <c r="AJ52" s="62">
        <f>SUM(U52:AI52)</f>
        <v>101</v>
      </c>
      <c r="AK52" s="63"/>
      <c r="AL52" s="63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</row>
    <row r="53" spans="1:49" ht="33" customHeight="1">
      <c r="A53" s="58">
        <v>45</v>
      </c>
      <c r="B53" s="1" t="s">
        <v>335</v>
      </c>
      <c r="C53" s="1" t="s">
        <v>331</v>
      </c>
      <c r="D53" s="1"/>
      <c r="E53" s="58"/>
      <c r="F53" s="58"/>
      <c r="G53" s="2"/>
      <c r="H53" s="3"/>
      <c r="I53" s="3"/>
      <c r="J53" s="3"/>
      <c r="K53" s="2"/>
      <c r="L53" s="2">
        <v>4</v>
      </c>
      <c r="M53" s="2"/>
      <c r="N53" s="2"/>
      <c r="O53" s="2"/>
      <c r="P53" s="2"/>
      <c r="Q53" s="2"/>
      <c r="R53" s="2"/>
      <c r="S53" s="2"/>
      <c r="T53" s="57">
        <f>AJ53</f>
        <v>101</v>
      </c>
      <c r="U53" s="61">
        <f t="shared" si="15"/>
        <v>0</v>
      </c>
      <c r="V53" s="61">
        <f t="shared" si="15"/>
        <v>0</v>
      </c>
      <c r="W53" s="61">
        <f t="shared" si="15"/>
        <v>0</v>
      </c>
      <c r="X53" s="61">
        <f t="shared" si="15"/>
        <v>0</v>
      </c>
      <c r="Y53" s="61">
        <f t="shared" si="15"/>
        <v>0</v>
      </c>
      <c r="Z53" s="61">
        <f t="shared" si="15"/>
        <v>0</v>
      </c>
      <c r="AA53" s="61">
        <f t="shared" si="15"/>
        <v>0</v>
      </c>
      <c r="AB53" s="61">
        <f t="shared" si="15"/>
        <v>101</v>
      </c>
      <c r="AC53" s="61">
        <f t="shared" si="15"/>
        <v>0</v>
      </c>
      <c r="AD53" s="61">
        <f t="shared" si="15"/>
        <v>0</v>
      </c>
      <c r="AE53" s="61">
        <f t="shared" si="15"/>
        <v>0</v>
      </c>
      <c r="AF53" s="61">
        <f t="shared" si="15"/>
        <v>0</v>
      </c>
      <c r="AG53" s="61">
        <f t="shared" si="15"/>
        <v>0</v>
      </c>
      <c r="AH53" s="61">
        <f t="shared" si="15"/>
        <v>0</v>
      </c>
      <c r="AI53" s="61">
        <f t="shared" si="15"/>
        <v>0</v>
      </c>
      <c r="AJ53" s="62">
        <f>SUM(U53:AI53)</f>
        <v>101</v>
      </c>
      <c r="AK53" s="6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</row>
    <row r="54" spans="1:49" ht="33" customHeight="1">
      <c r="A54" s="58">
        <v>46</v>
      </c>
      <c r="B54" s="8"/>
      <c r="C54" s="8" t="s">
        <v>342</v>
      </c>
      <c r="D54" s="18" t="s">
        <v>343</v>
      </c>
      <c r="E54" s="9"/>
      <c r="F54" s="8"/>
      <c r="G54" s="2"/>
      <c r="H54" s="2"/>
      <c r="I54" s="2"/>
      <c r="J54" s="2"/>
      <c r="K54" s="2"/>
      <c r="L54" s="2"/>
      <c r="M54" s="2">
        <v>6</v>
      </c>
      <c r="N54" s="2"/>
      <c r="O54" s="2"/>
      <c r="P54" s="2"/>
      <c r="Q54" s="2"/>
      <c r="R54" s="2"/>
      <c r="S54" s="2"/>
      <c r="T54" s="57">
        <f>AJ54</f>
        <v>101</v>
      </c>
      <c r="U54" s="61">
        <f>IF(OR(E54="",E54="-"),0,E$8*(101+1000*LOG10(E$7/E54)))</f>
        <v>0</v>
      </c>
      <c r="V54" s="61">
        <f>IF(OR(F54="",F54="-"),0,F$8*(101+1000*LOG10(F$7/F54)))</f>
        <v>0</v>
      </c>
      <c r="W54" s="61">
        <f>IF(OR(G54="",G54="-"),0,G$8*(101+1000*LOG10(G$7/G54)))</f>
        <v>0</v>
      </c>
      <c r="X54" s="61">
        <f>IF(OR(H54="",H54="-"),0,H$8*(101+1000*LOG10(H$7/H54)))</f>
        <v>0</v>
      </c>
      <c r="Y54" s="61">
        <f>IF(OR(I54="",I54="-"),0,I$8*(101+1000*LOG10(I$7/I54)))</f>
        <v>0</v>
      </c>
      <c r="Z54" s="61">
        <f>IF(OR(J54="",J54="-"),0,J$8*(101+1000*LOG10(J$7/J54)))</f>
        <v>0</v>
      </c>
      <c r="AA54" s="61">
        <f>IF(OR(K54="",K54="-"),0,K$8*(101+1000*LOG10(K$7/K54)))</f>
        <v>0</v>
      </c>
      <c r="AB54" s="61">
        <f>IF(OR(L54="",L54="-"),0,L$8*(101+1000*LOG10(L$7/L54)))</f>
        <v>0</v>
      </c>
      <c r="AC54" s="61">
        <f>IF(OR(M54="",M54="-"),0,M$8*(101+1000*LOG10(M$7/M54)))</f>
        <v>101</v>
      </c>
      <c r="AD54" s="61">
        <f>IF(OR(N54="",N54="-"),0,N$8*(101+1000*LOG10(N$7/N54)))</f>
        <v>0</v>
      </c>
      <c r="AE54" s="61">
        <f>IF(OR(O54="",O54="-"),0,O$8*(101+1000*LOG10(O$7/O54)))</f>
        <v>0</v>
      </c>
      <c r="AF54" s="61">
        <f>IF(OR(P54="",P54="-"),0,P$8*(101+1000*LOG10(P$7/P54)))</f>
        <v>0</v>
      </c>
      <c r="AG54" s="61">
        <f>IF(OR(Q54="",Q54="-"),0,Q$8*(101+1000*LOG10(Q$7/Q54)))</f>
        <v>0</v>
      </c>
      <c r="AH54" s="61">
        <f>IF(OR(R54="",R54="-"),0,R$8*(101+1000*LOG10(R$7/R54)))</f>
        <v>0</v>
      </c>
      <c r="AI54" s="61">
        <f>IF(OR(S54="",S54="-"),0,S$8*(101+1000*LOG10(S$7/S54)))</f>
        <v>0</v>
      </c>
      <c r="AJ54" s="62">
        <f>SUM(U54:AI54)</f>
        <v>101</v>
      </c>
      <c r="AK54" s="63"/>
      <c r="AL54" s="63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</row>
    <row r="55" spans="1:49" ht="33" customHeight="1">
      <c r="A55" s="58">
        <v>47</v>
      </c>
      <c r="B55" s="4"/>
      <c r="C55" s="1" t="s">
        <v>414</v>
      </c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>
        <v>10</v>
      </c>
      <c r="P55" s="2"/>
      <c r="Q55" s="2"/>
      <c r="R55" s="2"/>
      <c r="S55" s="2"/>
      <c r="T55" s="57">
        <f>AJ55</f>
        <v>101</v>
      </c>
      <c r="U55" s="61">
        <f>IF(OR(E55="",E55="-"),0,E$8*(101+1000*LOG10(E$7/E55)))</f>
        <v>0</v>
      </c>
      <c r="V55" s="61">
        <f>IF(OR(F55="",F55="-"),0,F$8*(101+1000*LOG10(F$7/F55)))</f>
        <v>0</v>
      </c>
      <c r="W55" s="61">
        <f>IF(OR(G55="",G55="-"),0,G$8*(101+1000*LOG10(G$7/G55)))</f>
        <v>0</v>
      </c>
      <c r="X55" s="61">
        <f>IF(OR(H55="",H55="-"),0,H$8*(101+1000*LOG10(H$7/H55)))</f>
        <v>0</v>
      </c>
      <c r="Y55" s="61">
        <f>IF(OR(I55="",I55="-"),0,I$8*(101+1000*LOG10(I$7/I55)))</f>
        <v>0</v>
      </c>
      <c r="Z55" s="61">
        <f>IF(OR(J55="",J55="-"),0,J$8*(101+1000*LOG10(J$7/J55)))</f>
        <v>0</v>
      </c>
      <c r="AA55" s="61">
        <f>IF(OR(K55="",K55="-"),0,K$8*(101+1000*LOG10(K$7/K55)))</f>
        <v>0</v>
      </c>
      <c r="AB55" s="61">
        <f>IF(OR(L55="",L55="-"),0,L$8*(101+1000*LOG10(L$7/L55)))</f>
        <v>0</v>
      </c>
      <c r="AC55" s="61">
        <f>IF(OR(M55="",M55="-"),0,M$8*(101+1000*LOG10(M$7/M55)))</f>
        <v>0</v>
      </c>
      <c r="AD55" s="61">
        <f>IF(OR(N55="",N55="-"),0,N$8*(101+1000*LOG10(N$7/N55)))</f>
        <v>0</v>
      </c>
      <c r="AE55" s="61">
        <f>IF(OR(O55="",O55="-"),0,O$8*(101+1000*LOG10(O$7/O55)))</f>
        <v>101</v>
      </c>
      <c r="AF55" s="61">
        <f>IF(OR(P55="",P55="-"),0,P$8*(101+1000*LOG10(P$7/P55)))</f>
        <v>0</v>
      </c>
      <c r="AG55" s="61">
        <f>IF(OR(Q55="",Q55="-"),0,Q$8*(101+1000*LOG10(Q$7/Q55)))</f>
        <v>0</v>
      </c>
      <c r="AH55" s="61">
        <f>IF(OR(R55="",R55="-"),0,R$8*(101+1000*LOG10(R$7/R55)))</f>
        <v>0</v>
      </c>
      <c r="AI55" s="61">
        <f>IF(OR(S55="",S55="-"),0,S$8*(101+1000*LOG10(S$7/S55)))</f>
        <v>0</v>
      </c>
      <c r="AJ55" s="62">
        <f>SUM(U55:AI55)</f>
        <v>101</v>
      </c>
      <c r="AK55" s="63"/>
      <c r="AL55" s="63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</row>
    <row r="56" spans="1:49" ht="33" customHeight="1">
      <c r="A56" s="58">
        <v>48</v>
      </c>
      <c r="B56" s="4"/>
      <c r="C56" s="56" t="s">
        <v>522</v>
      </c>
      <c r="D56" s="4">
        <v>7</v>
      </c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8</v>
      </c>
      <c r="T56" s="57">
        <f>AI56</f>
        <v>101</v>
      </c>
      <c r="U56" s="61">
        <f>IF(OR(E56="",E56="-"),0,E$8*(101+1000*LOG10(E$7/E56)))</f>
        <v>0</v>
      </c>
      <c r="V56" s="61">
        <f>IF(OR(F56="",F56="-"),0,F$8*(101+1000*LOG10(F$7/F56)))</f>
        <v>0</v>
      </c>
      <c r="W56" s="61">
        <f>IF(OR(G56="",G56="-"),0,G$8*(101+1000*LOG10(G$7/G56)))</f>
        <v>0</v>
      </c>
      <c r="X56" s="61">
        <f>IF(OR(H56="",H56="-"),0,H$8*(101+1000*LOG10(H$7/H56)))</f>
        <v>0</v>
      </c>
      <c r="Y56" s="61">
        <f>IF(OR(I56="",I56="-"),0,I$8*(101+1000*LOG10(I$7/I56)))</f>
        <v>0</v>
      </c>
      <c r="Z56" s="61">
        <f>IF(OR(J56="",J56="-"),0,J$8*(101+1000*LOG10(J$7/J56)))</f>
        <v>0</v>
      </c>
      <c r="AA56" s="61">
        <f>IF(OR(K56="",K56="-"),0,K$8*(101+1000*LOG10(K$7/K56)))</f>
        <v>0</v>
      </c>
      <c r="AB56" s="61">
        <f>IF(OR(L56="",L56="-"),0,L$8*(101+1000*LOG10(L$7/L56)))</f>
        <v>0</v>
      </c>
      <c r="AC56" s="61">
        <f>IF(OR(M56="",M56="-"),0,M$8*(101+1000*LOG10(M$7/M56)))</f>
        <v>0</v>
      </c>
      <c r="AD56" s="61">
        <f>IF(OR(N56="",N56="-"),0,N$8*(101+1000*LOG10(N$7/N56)))</f>
        <v>0</v>
      </c>
      <c r="AE56" s="61">
        <f>IF(OR(O56="",O56="-"),0,O$8*(101+1000*LOG10(O$7/O56)))</f>
        <v>0</v>
      </c>
      <c r="AF56" s="61">
        <f>IF(OR(P56="",P56="-"),0,P$8*(101+1000*LOG10(P$7/P56)))</f>
        <v>0</v>
      </c>
      <c r="AG56" s="61">
        <f>IF(OR(Q56="",Q56="-"),0,Q$8*(101+1000*LOG10(Q$7/Q56)))</f>
        <v>0</v>
      </c>
      <c r="AH56" s="61">
        <f>IF(OR(R56="",R56="-"),0,R$8*(101+1000*LOG10(R$7/R56)))</f>
        <v>0</v>
      </c>
      <c r="AI56" s="61">
        <f>IF(OR(S56="",S56="-"),0,S$8*(101+1000*LOG10(S$7/S56)))</f>
        <v>101</v>
      </c>
      <c r="AJ56" s="62">
        <f>SUM(U56:AI56)</f>
        <v>101</v>
      </c>
      <c r="AK56" s="63"/>
      <c r="AL56" s="63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</row>
    <row r="57" spans="1:49" ht="33" customHeight="1">
      <c r="A57" s="58">
        <v>49</v>
      </c>
      <c r="B57" s="3"/>
      <c r="C57" s="1" t="s">
        <v>294</v>
      </c>
      <c r="D57" s="67" t="s">
        <v>297</v>
      </c>
      <c r="E57" s="3"/>
      <c r="F57" s="3"/>
      <c r="G57" s="2"/>
      <c r="H57" s="2"/>
      <c r="I57" s="2"/>
      <c r="J57" s="2">
        <v>4</v>
      </c>
      <c r="K57" s="2"/>
      <c r="L57" s="2"/>
      <c r="M57" s="2"/>
      <c r="N57" s="2"/>
      <c r="O57" s="2"/>
      <c r="P57" s="2"/>
      <c r="Q57" s="2"/>
      <c r="R57" s="2"/>
      <c r="S57" s="2"/>
      <c r="T57" s="57">
        <f>AJ57</f>
        <v>98.9550065040282</v>
      </c>
      <c r="U57" s="61">
        <f>IF(OR(E57="",E57="-"),0,E$8*(101+1000*LOG10(E$7/E57)))</f>
        <v>0</v>
      </c>
      <c r="V57" s="61">
        <f>IF(OR(F57="",F57="-"),0,F$8*(101+1000*LOG10(F$7/F57)))</f>
        <v>0</v>
      </c>
      <c r="W57" s="61">
        <f>IF(OR(G57="",G57="-"),0,G$8*(101+1000*LOG10(G$7/G57)))</f>
        <v>0</v>
      </c>
      <c r="X57" s="61">
        <f>IF(OR(H57="",H57="-"),0,H$8*(101+1000*LOG10(H$7/H57)))</f>
        <v>0</v>
      </c>
      <c r="Y57" s="61">
        <f>IF(OR(I57="",I57="-"),0,I$8*(101+1000*LOG10(I$7/I57)))</f>
        <v>0</v>
      </c>
      <c r="Z57" s="61">
        <f>IF(OR(J57="",J57="-"),0,J$8*(101+1000*LOG10(J$7/J57)))</f>
        <v>98.9550065040282</v>
      </c>
      <c r="AA57" s="61">
        <f>IF(OR(K57="",K57="-"),0,K$8*(101+1000*LOG10(K$7/K57)))</f>
        <v>0</v>
      </c>
      <c r="AB57" s="61">
        <f>IF(OR(L57="",L57="-"),0,L$8*(101+1000*LOG10(L$7/L57)))</f>
        <v>0</v>
      </c>
      <c r="AC57" s="61">
        <f>IF(OR(M57="",M57="-"),0,M$8*(101+1000*LOG10(M$7/M57)))</f>
        <v>0</v>
      </c>
      <c r="AD57" s="61">
        <f>IF(OR(N57="",N57="-"),0,N$8*(101+1000*LOG10(N$7/N57)))</f>
        <v>0</v>
      </c>
      <c r="AE57" s="61">
        <f>IF(OR(O57="",O57="-"),0,O$8*(101+1000*LOG10(O$7/O57)))</f>
        <v>0</v>
      </c>
      <c r="AF57" s="61">
        <f>IF(OR(P57="",P57="-"),0,P$8*(101+1000*LOG10(P$7/P57)))</f>
        <v>0</v>
      </c>
      <c r="AG57" s="61">
        <f>IF(OR(Q57="",Q57="-"),0,Q$8*(101+1000*LOG10(Q$7/Q57)))</f>
        <v>0</v>
      </c>
      <c r="AH57" s="61">
        <f>IF(OR(R57="",R57="-"),0,R$8*(101+1000*LOG10(R$7/R57)))</f>
        <v>0</v>
      </c>
      <c r="AI57" s="61">
        <f>IF(OR(S57="",S57="-"),0,S$8*(101+1000*LOG10(S$7/S57)))</f>
        <v>0</v>
      </c>
      <c r="AJ57" s="62">
        <f>SUM(U57:AI57)</f>
        <v>98.9550065040282</v>
      </c>
      <c r="AK57" s="63"/>
      <c r="AL57" s="63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</row>
    <row r="58" spans="1:49" ht="33" customHeight="1">
      <c r="A58" s="58">
        <v>50</v>
      </c>
      <c r="B58" s="4"/>
      <c r="C58" s="1" t="s">
        <v>295</v>
      </c>
      <c r="D58" s="1" t="s">
        <v>233</v>
      </c>
      <c r="E58" s="4"/>
      <c r="F58" s="4"/>
      <c r="G58" s="2"/>
      <c r="H58" s="2"/>
      <c r="I58" s="2"/>
      <c r="J58" s="2">
        <v>5</v>
      </c>
      <c r="K58" s="2"/>
      <c r="L58" s="2"/>
      <c r="M58" s="2"/>
      <c r="N58" s="2"/>
      <c r="O58" s="2"/>
      <c r="P58" s="2"/>
      <c r="Q58" s="2"/>
      <c r="R58" s="2"/>
      <c r="S58" s="2"/>
      <c r="T58" s="57">
        <f>AJ58</f>
        <v>50.5</v>
      </c>
      <c r="U58" s="61">
        <f>IF(OR(E58="",E58="-"),0,E$8*(101+1000*LOG10(E$7/E58)))</f>
        <v>0</v>
      </c>
      <c r="V58" s="61">
        <f>IF(OR(F58="",F58="-"),0,F$8*(101+1000*LOG10(F$7/F58)))</f>
        <v>0</v>
      </c>
      <c r="W58" s="61">
        <f>IF(OR(G58="",G58="-"),0,G$8*(101+1000*LOG10(G$7/G58)))</f>
        <v>0</v>
      </c>
      <c r="X58" s="61">
        <f>IF(OR(H58="",H58="-"),0,H$8*(101+1000*LOG10(H$7/H58)))</f>
        <v>0</v>
      </c>
      <c r="Y58" s="61">
        <f>IF(OR(I58="",I58="-"),0,I$8*(101+1000*LOG10(I$7/I58)))</f>
        <v>0</v>
      </c>
      <c r="Z58" s="61">
        <f>IF(OR(J58="",J58="-"),0,J$8*(101+1000*LOG10(J$7/J58)))</f>
        <v>50.5</v>
      </c>
      <c r="AA58" s="61">
        <f>IF(OR(K58="",K58="-"),0,K$8*(101+1000*LOG10(K$7/K58)))</f>
        <v>0</v>
      </c>
      <c r="AB58" s="61">
        <f>IF(OR(L58="",L58="-"),0,L$8*(101+1000*LOG10(L$7/L58)))</f>
        <v>0</v>
      </c>
      <c r="AC58" s="61">
        <f>IF(OR(M58="",M58="-"),0,M$8*(101+1000*LOG10(M$7/M58)))</f>
        <v>0</v>
      </c>
      <c r="AD58" s="61">
        <f>IF(OR(N58="",N58="-"),0,N$8*(101+1000*LOG10(N$7/N58)))</f>
        <v>0</v>
      </c>
      <c r="AE58" s="61">
        <f>IF(OR(O58="",O58="-"),0,O$8*(101+1000*LOG10(O$7/O58)))</f>
        <v>0</v>
      </c>
      <c r="AF58" s="61">
        <f>IF(OR(P58="",P58="-"),0,P$8*(101+1000*LOG10(P$7/P58)))</f>
        <v>0</v>
      </c>
      <c r="AG58" s="61">
        <f>IF(OR(Q58="",Q58="-"),0,Q$8*(101+1000*LOG10(Q$7/Q58)))</f>
        <v>0</v>
      </c>
      <c r="AH58" s="61">
        <f>IF(OR(R58="",R58="-"),0,R$8*(101+1000*LOG10(R$7/R58)))</f>
        <v>0</v>
      </c>
      <c r="AI58" s="61">
        <f>IF(OR(S58="",S58="-"),0,S$8*(101+1000*LOG10(S$7/S58)))</f>
        <v>0</v>
      </c>
      <c r="AJ58" s="62">
        <f>SUM(U58:AI58)</f>
        <v>50.5</v>
      </c>
      <c r="AK58" s="63"/>
      <c r="AL58" s="63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</row>
  </sheetData>
  <sheetProtection/>
  <mergeCells count="7">
    <mergeCell ref="T6:T8"/>
    <mergeCell ref="A2:H2"/>
    <mergeCell ref="L3:M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5"/>
  <sheetViews>
    <sheetView zoomScale="65" zoomScaleNormal="65" zoomScalePageLayoutView="0" workbookViewId="0" topLeftCell="A5">
      <selection activeCell="D20" sqref="D20"/>
    </sheetView>
  </sheetViews>
  <sheetFormatPr defaultColWidth="9.140625" defaultRowHeight="12.75"/>
  <cols>
    <col min="1" max="1" width="9.140625" style="65" customWidth="1"/>
    <col min="2" max="2" width="14.57421875" style="65" customWidth="1"/>
    <col min="3" max="3" width="31.00390625" style="65" bestFit="1" customWidth="1"/>
    <col min="4" max="4" width="22.00390625" style="65" customWidth="1"/>
    <col min="5" max="5" width="13.421875" style="65" customWidth="1"/>
    <col min="6" max="6" width="14.00390625" style="65" customWidth="1"/>
    <col min="7" max="7" width="13.57421875" style="65" customWidth="1"/>
    <col min="8" max="8" width="14.140625" style="65" customWidth="1"/>
    <col min="9" max="9" width="11.8515625" style="65" customWidth="1"/>
    <col min="10" max="10" width="12.7109375" style="65" customWidth="1"/>
    <col min="11" max="12" width="14.00390625" style="65" customWidth="1"/>
    <col min="13" max="15" width="14.421875" style="65" customWidth="1"/>
    <col min="16" max="19" width="12.7109375" style="65" customWidth="1"/>
    <col min="20" max="20" width="12.28125" style="74" bestFit="1" customWidth="1"/>
    <col min="21" max="22" width="11.28125" style="75" customWidth="1"/>
    <col min="23" max="35" width="9.140625" style="75" customWidth="1"/>
    <col min="36" max="36" width="8.8515625" style="75" customWidth="1"/>
    <col min="37" max="38" width="9.140625" style="85" customWidth="1"/>
    <col min="39" max="16384" width="9.140625" style="65" customWidth="1"/>
  </cols>
  <sheetData>
    <row r="1" spans="21:38" s="74" customFormat="1" ht="15"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6"/>
    </row>
    <row r="2" spans="1:38" s="74" customFormat="1" ht="15">
      <c r="A2" s="100" t="s">
        <v>6</v>
      </c>
      <c r="B2" s="100"/>
      <c r="C2" s="100"/>
      <c r="D2" s="100"/>
      <c r="E2" s="100"/>
      <c r="F2" s="100"/>
      <c r="G2" s="100"/>
      <c r="H2" s="100"/>
      <c r="I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  <c r="AL2" s="76"/>
    </row>
    <row r="3" spans="12:38" s="74" customFormat="1" ht="15">
      <c r="L3" s="100" t="s">
        <v>8</v>
      </c>
      <c r="M3" s="106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  <c r="AL3" s="76"/>
    </row>
    <row r="4" spans="1:38" s="74" customFormat="1" ht="18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78"/>
      <c r="L4" s="74">
        <f>SUM(E7:R7)/8</f>
        <v>2.25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6"/>
    </row>
    <row r="5" spans="1:38" s="74" customFormat="1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</row>
    <row r="6" spans="1:38" s="82" customFormat="1" ht="15" customHeight="1">
      <c r="A6" s="102" t="s">
        <v>0</v>
      </c>
      <c r="B6" s="97" t="s">
        <v>1</v>
      </c>
      <c r="C6" s="97" t="s">
        <v>7</v>
      </c>
      <c r="D6" s="79" t="s">
        <v>2</v>
      </c>
      <c r="E6" s="79" t="s">
        <v>123</v>
      </c>
      <c r="F6" s="79" t="s">
        <v>78</v>
      </c>
      <c r="G6" s="79" t="s">
        <v>124</v>
      </c>
      <c r="H6" s="79" t="s">
        <v>80</v>
      </c>
      <c r="I6" s="79" t="s">
        <v>79</v>
      </c>
      <c r="J6" s="79" t="s">
        <v>125</v>
      </c>
      <c r="K6" s="79" t="s">
        <v>35</v>
      </c>
      <c r="L6" s="79" t="s">
        <v>81</v>
      </c>
      <c r="M6" s="79" t="s">
        <v>34</v>
      </c>
      <c r="N6" s="79" t="s">
        <v>82</v>
      </c>
      <c r="O6" s="79" t="s">
        <v>16</v>
      </c>
      <c r="P6" s="79" t="s">
        <v>23</v>
      </c>
      <c r="Q6" s="79" t="s">
        <v>126</v>
      </c>
      <c r="R6" s="79" t="s">
        <v>127</v>
      </c>
      <c r="S6" s="79" t="s">
        <v>128</v>
      </c>
      <c r="T6" s="97" t="s">
        <v>3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1"/>
    </row>
    <row r="7" spans="1:38" s="82" customFormat="1" ht="14.25" customHeight="1">
      <c r="A7" s="103"/>
      <c r="B7" s="98"/>
      <c r="C7" s="98"/>
      <c r="D7" s="83" t="s">
        <v>4</v>
      </c>
      <c r="E7" s="84">
        <f>COUNTIF(E9:E26,"&gt;0")</f>
        <v>5</v>
      </c>
      <c r="F7" s="84">
        <f>COUNTIF(F9:F26,"&gt;0")</f>
        <v>0</v>
      </c>
      <c r="G7" s="84">
        <f aca="true" t="shared" si="0" ref="G7:S7">COUNTIF(G9:G26,"&gt;0")</f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4">
        <f t="shared" si="0"/>
        <v>0</v>
      </c>
      <c r="N7" s="84">
        <f t="shared" si="0"/>
        <v>4</v>
      </c>
      <c r="O7" s="84">
        <f t="shared" si="0"/>
        <v>0</v>
      </c>
      <c r="P7" s="84">
        <f t="shared" si="0"/>
        <v>0</v>
      </c>
      <c r="Q7" s="84">
        <f t="shared" si="0"/>
        <v>4</v>
      </c>
      <c r="R7" s="84">
        <f t="shared" si="0"/>
        <v>5</v>
      </c>
      <c r="S7" s="84">
        <f t="shared" si="0"/>
        <v>4</v>
      </c>
      <c r="T7" s="98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81"/>
    </row>
    <row r="8" spans="1:38" s="82" customFormat="1" ht="14.25" customHeight="1">
      <c r="A8" s="104"/>
      <c r="B8" s="105"/>
      <c r="C8" s="105"/>
      <c r="D8" s="83" t="s">
        <v>5</v>
      </c>
      <c r="E8" s="83">
        <v>1</v>
      </c>
      <c r="F8" s="83">
        <v>1</v>
      </c>
      <c r="G8" s="84">
        <v>0.5</v>
      </c>
      <c r="H8" s="84">
        <v>1</v>
      </c>
      <c r="I8" s="84">
        <v>0.7</v>
      </c>
      <c r="J8" s="84">
        <v>0.5</v>
      </c>
      <c r="K8" s="84">
        <v>0.7</v>
      </c>
      <c r="L8" s="84">
        <v>1</v>
      </c>
      <c r="M8" s="84">
        <v>1</v>
      </c>
      <c r="N8" s="84">
        <v>1</v>
      </c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9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  <c r="AL8" s="81"/>
    </row>
    <row r="9" spans="1:49" ht="33" customHeight="1">
      <c r="A9" s="58">
        <v>1</v>
      </c>
      <c r="B9" s="1" t="s">
        <v>181</v>
      </c>
      <c r="C9" s="1" t="s">
        <v>46</v>
      </c>
      <c r="D9" s="1" t="s">
        <v>48</v>
      </c>
      <c r="E9" s="9">
        <v>3</v>
      </c>
      <c r="F9" s="4"/>
      <c r="G9" s="2"/>
      <c r="H9" s="2"/>
      <c r="I9" s="2"/>
      <c r="J9" s="2"/>
      <c r="K9" s="2"/>
      <c r="L9" s="2"/>
      <c r="M9" s="2"/>
      <c r="N9" s="2">
        <v>1</v>
      </c>
      <c r="O9" s="2"/>
      <c r="P9" s="2"/>
      <c r="Q9" s="2">
        <v>1</v>
      </c>
      <c r="R9" s="2">
        <v>1</v>
      </c>
      <c r="S9" s="2">
        <v>1</v>
      </c>
      <c r="T9" s="57">
        <f>AJ9</f>
        <v>3231.9987279362626</v>
      </c>
      <c r="U9" s="61">
        <f aca="true" t="shared" si="1" ref="U9:AI15">IF(OR(E9="",E9="-"),0,E$8*(101+1000*LOG10(E$7/E9)))</f>
        <v>322.8487496163564</v>
      </c>
      <c r="V9" s="61">
        <f t="shared" si="1"/>
        <v>0</v>
      </c>
      <c r="W9" s="61">
        <f t="shared" si="1"/>
        <v>0</v>
      </c>
      <c r="X9" s="61">
        <f t="shared" si="1"/>
        <v>0</v>
      </c>
      <c r="Y9" s="61">
        <f t="shared" si="1"/>
        <v>0</v>
      </c>
      <c r="Z9" s="61">
        <f t="shared" si="1"/>
        <v>0</v>
      </c>
      <c r="AA9" s="61">
        <f t="shared" si="1"/>
        <v>0</v>
      </c>
      <c r="AB9" s="61">
        <f t="shared" si="1"/>
        <v>0</v>
      </c>
      <c r="AC9" s="61">
        <f t="shared" si="1"/>
        <v>0</v>
      </c>
      <c r="AD9" s="61">
        <f t="shared" si="1"/>
        <v>703.0599913279624</v>
      </c>
      <c r="AE9" s="61">
        <f t="shared" si="1"/>
        <v>0</v>
      </c>
      <c r="AF9" s="61">
        <f t="shared" si="1"/>
        <v>0</v>
      </c>
      <c r="AG9" s="61">
        <f t="shared" si="1"/>
        <v>703.0599913279624</v>
      </c>
      <c r="AH9" s="61">
        <f t="shared" si="1"/>
        <v>799.9700043360189</v>
      </c>
      <c r="AI9" s="61">
        <f t="shared" si="1"/>
        <v>703.0599913279624</v>
      </c>
      <c r="AJ9" s="62">
        <f>SUM(U9:AI9)</f>
        <v>3231.9987279362626</v>
      </c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33" customHeight="1">
      <c r="A10" s="58">
        <v>2</v>
      </c>
      <c r="B10" s="1" t="s">
        <v>22</v>
      </c>
      <c r="C10" s="1" t="s">
        <v>17</v>
      </c>
      <c r="D10" s="1" t="s">
        <v>47</v>
      </c>
      <c r="E10" s="3">
        <v>2</v>
      </c>
      <c r="F10" s="3"/>
      <c r="G10" s="2"/>
      <c r="H10" s="2"/>
      <c r="I10" s="2"/>
      <c r="J10" s="2"/>
      <c r="K10" s="2"/>
      <c r="L10" s="2"/>
      <c r="M10" s="2"/>
      <c r="N10" s="2">
        <v>2</v>
      </c>
      <c r="O10" s="2"/>
      <c r="P10" s="2"/>
      <c r="Q10" s="2">
        <v>2</v>
      </c>
      <c r="R10" s="2">
        <v>2</v>
      </c>
      <c r="S10" s="2">
        <v>2</v>
      </c>
      <c r="T10" s="57">
        <f>AJ10</f>
        <v>2203.9700043360185</v>
      </c>
      <c r="U10" s="61">
        <f t="shared" si="1"/>
        <v>498.9400086720376</v>
      </c>
      <c r="V10" s="61">
        <f t="shared" si="1"/>
        <v>0</v>
      </c>
      <c r="W10" s="61">
        <f t="shared" si="1"/>
        <v>0</v>
      </c>
      <c r="X10" s="61">
        <f t="shared" si="1"/>
        <v>0</v>
      </c>
      <c r="Y10" s="61">
        <f t="shared" si="1"/>
        <v>0</v>
      </c>
      <c r="Z10" s="61">
        <f t="shared" si="1"/>
        <v>0</v>
      </c>
      <c r="AA10" s="61">
        <f t="shared" si="1"/>
        <v>0</v>
      </c>
      <c r="AB10" s="61">
        <f t="shared" si="1"/>
        <v>0</v>
      </c>
      <c r="AC10" s="61">
        <f t="shared" si="1"/>
        <v>0</v>
      </c>
      <c r="AD10" s="61">
        <f t="shared" si="1"/>
        <v>402.0299956639812</v>
      </c>
      <c r="AE10" s="61">
        <f t="shared" si="1"/>
        <v>0</v>
      </c>
      <c r="AF10" s="61">
        <f t="shared" si="1"/>
        <v>0</v>
      </c>
      <c r="AG10" s="61">
        <f t="shared" si="1"/>
        <v>402.0299956639812</v>
      </c>
      <c r="AH10" s="61">
        <f t="shared" si="1"/>
        <v>498.9400086720376</v>
      </c>
      <c r="AI10" s="61">
        <f t="shared" si="1"/>
        <v>402.0299956639812</v>
      </c>
      <c r="AJ10" s="62">
        <f aca="true" t="shared" si="2" ref="AJ10:AJ15">SUM(U10:AI10)</f>
        <v>2203.9700043360185</v>
      </c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33" customHeight="1">
      <c r="A11" s="58">
        <v>3</v>
      </c>
      <c r="B11" s="1" t="s">
        <v>90</v>
      </c>
      <c r="C11" s="1" t="s">
        <v>77</v>
      </c>
      <c r="D11" s="1" t="s">
        <v>184</v>
      </c>
      <c r="E11" s="3">
        <v>1</v>
      </c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3</v>
      </c>
      <c r="R11" s="2">
        <v>3</v>
      </c>
      <c r="S11" s="2"/>
      <c r="T11" s="57">
        <f>AJ11</f>
        <v>1348.7574905606753</v>
      </c>
      <c r="U11" s="61">
        <f t="shared" si="1"/>
        <v>799.9700043360189</v>
      </c>
      <c r="V11" s="61">
        <f t="shared" si="1"/>
        <v>0</v>
      </c>
      <c r="W11" s="61">
        <f t="shared" si="1"/>
        <v>0</v>
      </c>
      <c r="X11" s="61">
        <f t="shared" si="1"/>
        <v>0</v>
      </c>
      <c r="Y11" s="61">
        <f t="shared" si="1"/>
        <v>0</v>
      </c>
      <c r="Z11" s="61">
        <f t="shared" si="1"/>
        <v>0</v>
      </c>
      <c r="AA11" s="61">
        <f t="shared" si="1"/>
        <v>0</v>
      </c>
      <c r="AB11" s="61">
        <f t="shared" si="1"/>
        <v>0</v>
      </c>
      <c r="AC11" s="61">
        <f t="shared" si="1"/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225.93873660829993</v>
      </c>
      <c r="AH11" s="61">
        <f t="shared" si="1"/>
        <v>322.8487496163564</v>
      </c>
      <c r="AI11" s="61">
        <f t="shared" si="1"/>
        <v>0</v>
      </c>
      <c r="AJ11" s="62">
        <f t="shared" si="2"/>
        <v>1348.7574905606753</v>
      </c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ht="33" customHeight="1">
      <c r="A12" s="58">
        <v>4</v>
      </c>
      <c r="B12" s="1" t="s">
        <v>183</v>
      </c>
      <c r="C12" s="1" t="s">
        <v>180</v>
      </c>
      <c r="D12" s="1" t="s">
        <v>185</v>
      </c>
      <c r="E12" s="1">
        <v>5</v>
      </c>
      <c r="F12" s="8"/>
      <c r="G12" s="2"/>
      <c r="H12" s="2"/>
      <c r="I12" s="2"/>
      <c r="J12" s="2"/>
      <c r="K12" s="2"/>
      <c r="L12" s="2"/>
      <c r="M12" s="2"/>
      <c r="N12" s="2">
        <v>4</v>
      </c>
      <c r="O12" s="2"/>
      <c r="P12" s="2"/>
      <c r="Q12" s="2">
        <v>4</v>
      </c>
      <c r="R12" s="2">
        <v>4</v>
      </c>
      <c r="S12" s="2">
        <v>4</v>
      </c>
      <c r="T12" s="57">
        <f>AJ12</f>
        <v>601.9100130080565</v>
      </c>
      <c r="U12" s="61">
        <f t="shared" si="1"/>
        <v>101</v>
      </c>
      <c r="V12" s="61">
        <f t="shared" si="1"/>
        <v>0</v>
      </c>
      <c r="W12" s="61">
        <f t="shared" si="1"/>
        <v>0</v>
      </c>
      <c r="X12" s="61">
        <f t="shared" si="1"/>
        <v>0</v>
      </c>
      <c r="Y12" s="61">
        <f t="shared" si="1"/>
        <v>0</v>
      </c>
      <c r="Z12" s="61">
        <f t="shared" si="1"/>
        <v>0</v>
      </c>
      <c r="AA12" s="61">
        <f t="shared" si="1"/>
        <v>0</v>
      </c>
      <c r="AB12" s="61">
        <f t="shared" si="1"/>
        <v>0</v>
      </c>
      <c r="AC12" s="61">
        <f t="shared" si="1"/>
        <v>0</v>
      </c>
      <c r="AD12" s="61">
        <f t="shared" si="1"/>
        <v>101</v>
      </c>
      <c r="AE12" s="61">
        <f t="shared" si="1"/>
        <v>0</v>
      </c>
      <c r="AF12" s="61">
        <f t="shared" si="1"/>
        <v>0</v>
      </c>
      <c r="AG12" s="61">
        <f t="shared" si="1"/>
        <v>101</v>
      </c>
      <c r="AH12" s="61">
        <f t="shared" si="1"/>
        <v>197.9100130080564</v>
      </c>
      <c r="AI12" s="61">
        <f t="shared" si="1"/>
        <v>101</v>
      </c>
      <c r="AJ12" s="62">
        <f t="shared" si="2"/>
        <v>601.9100130080565</v>
      </c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ht="33" customHeight="1">
      <c r="A13" s="58">
        <v>5</v>
      </c>
      <c r="B13" s="1" t="s">
        <v>22</v>
      </c>
      <c r="C13" s="1" t="s">
        <v>483</v>
      </c>
      <c r="D13" s="1" t="s">
        <v>47</v>
      </c>
      <c r="E13" s="1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5</v>
      </c>
      <c r="S13" s="2">
        <v>3</v>
      </c>
      <c r="T13" s="57">
        <f>AJ13</f>
        <v>326.9387366082999</v>
      </c>
      <c r="U13" s="61">
        <f t="shared" si="1"/>
        <v>0</v>
      </c>
      <c r="V13" s="61">
        <f t="shared" si="1"/>
        <v>0</v>
      </c>
      <c r="W13" s="61">
        <f t="shared" si="1"/>
        <v>0</v>
      </c>
      <c r="X13" s="61">
        <f t="shared" si="1"/>
        <v>0</v>
      </c>
      <c r="Y13" s="61">
        <f t="shared" si="1"/>
        <v>0</v>
      </c>
      <c r="Z13" s="61">
        <f t="shared" si="1"/>
        <v>0</v>
      </c>
      <c r="AA13" s="61">
        <f t="shared" si="1"/>
        <v>0</v>
      </c>
      <c r="AB13" s="61">
        <f t="shared" si="1"/>
        <v>0</v>
      </c>
      <c r="AC13" s="61">
        <f t="shared" si="1"/>
        <v>0</v>
      </c>
      <c r="AD13" s="61">
        <f t="shared" si="1"/>
        <v>0</v>
      </c>
      <c r="AE13" s="61">
        <f t="shared" si="1"/>
        <v>0</v>
      </c>
      <c r="AF13" s="61">
        <f t="shared" si="1"/>
        <v>0</v>
      </c>
      <c r="AG13" s="61">
        <f t="shared" si="1"/>
        <v>0</v>
      </c>
      <c r="AH13" s="61">
        <f t="shared" si="1"/>
        <v>101</v>
      </c>
      <c r="AI13" s="61">
        <f t="shared" si="1"/>
        <v>225.93873660829993</v>
      </c>
      <c r="AJ13" s="62">
        <f t="shared" si="2"/>
        <v>326.9387366082999</v>
      </c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33" customHeight="1">
      <c r="A14" s="58">
        <v>6</v>
      </c>
      <c r="B14" s="3" t="s">
        <v>182</v>
      </c>
      <c r="C14" s="1" t="s">
        <v>24</v>
      </c>
      <c r="D14" s="1" t="s">
        <v>393</v>
      </c>
      <c r="E14" s="3"/>
      <c r="F14" s="3"/>
      <c r="G14" s="2"/>
      <c r="H14" s="2"/>
      <c r="I14" s="2"/>
      <c r="J14" s="2"/>
      <c r="K14" s="2"/>
      <c r="L14" s="2"/>
      <c r="M14" s="2"/>
      <c r="N14" s="2">
        <v>3</v>
      </c>
      <c r="O14" s="2"/>
      <c r="P14" s="2"/>
      <c r="Q14" s="2"/>
      <c r="R14" s="2"/>
      <c r="S14" s="2"/>
      <c r="T14" s="57">
        <f>AJ14</f>
        <v>225.93873660829993</v>
      </c>
      <c r="U14" s="61">
        <f t="shared" si="1"/>
        <v>0</v>
      </c>
      <c r="V14" s="61">
        <f t="shared" si="1"/>
        <v>0</v>
      </c>
      <c r="W14" s="61">
        <f t="shared" si="1"/>
        <v>0</v>
      </c>
      <c r="X14" s="61">
        <f t="shared" si="1"/>
        <v>0</v>
      </c>
      <c r="Y14" s="61">
        <f t="shared" si="1"/>
        <v>0</v>
      </c>
      <c r="Z14" s="61">
        <f t="shared" si="1"/>
        <v>0</v>
      </c>
      <c r="AA14" s="61">
        <f t="shared" si="1"/>
        <v>0</v>
      </c>
      <c r="AB14" s="61">
        <f t="shared" si="1"/>
        <v>0</v>
      </c>
      <c r="AC14" s="61">
        <f t="shared" si="1"/>
        <v>0</v>
      </c>
      <c r="AD14" s="61">
        <f t="shared" si="1"/>
        <v>225.93873660829993</v>
      </c>
      <c r="AE14" s="61">
        <f t="shared" si="1"/>
        <v>0</v>
      </c>
      <c r="AF14" s="61">
        <f t="shared" si="1"/>
        <v>0</v>
      </c>
      <c r="AG14" s="61">
        <f t="shared" si="1"/>
        <v>0</v>
      </c>
      <c r="AH14" s="61">
        <f t="shared" si="1"/>
        <v>0</v>
      </c>
      <c r="AI14" s="61">
        <f t="shared" si="1"/>
        <v>0</v>
      </c>
      <c r="AJ14" s="62">
        <f t="shared" si="2"/>
        <v>225.93873660829993</v>
      </c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ht="33" customHeight="1">
      <c r="A15" s="58">
        <v>7</v>
      </c>
      <c r="B15" s="1" t="s">
        <v>182</v>
      </c>
      <c r="C15" s="1" t="s">
        <v>62</v>
      </c>
      <c r="D15" s="1" t="s">
        <v>85</v>
      </c>
      <c r="E15" s="4">
        <v>4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7">
        <f>AJ15</f>
        <v>197.9100130080564</v>
      </c>
      <c r="U15" s="61">
        <f t="shared" si="1"/>
        <v>197.9100130080564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 t="shared" si="1"/>
        <v>0</v>
      </c>
      <c r="AE15" s="61">
        <f t="shared" si="1"/>
        <v>0</v>
      </c>
      <c r="AF15" s="61">
        <f t="shared" si="1"/>
        <v>0</v>
      </c>
      <c r="AG15" s="61">
        <f t="shared" si="1"/>
        <v>0</v>
      </c>
      <c r="AH15" s="61">
        <f t="shared" si="1"/>
        <v>0</v>
      </c>
      <c r="AI15" s="61">
        <f t="shared" si="1"/>
        <v>0</v>
      </c>
      <c r="AJ15" s="62">
        <f t="shared" si="2"/>
        <v>197.9100130080564</v>
      </c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</sheetData>
  <sheetProtection/>
  <mergeCells count="7">
    <mergeCell ref="T6:T8"/>
    <mergeCell ref="A2:H2"/>
    <mergeCell ref="A4:H4"/>
    <mergeCell ref="A6:A8"/>
    <mergeCell ref="B6:B8"/>
    <mergeCell ref="C6:C8"/>
    <mergeCell ref="L3:M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0" customWidth="1"/>
    <col min="4" max="4" width="25.140625" style="0" customWidth="1"/>
  </cols>
  <sheetData>
    <row r="1" ht="12.75">
      <c r="B1" t="s">
        <v>29</v>
      </c>
    </row>
    <row r="2" ht="13.5" thickBot="1"/>
    <row r="3" spans="2:4" ht="13.5" thickBot="1">
      <c r="B3" s="5" t="s">
        <v>9</v>
      </c>
      <c r="C3" s="6" t="s">
        <v>14</v>
      </c>
      <c r="D3" s="7" t="s">
        <v>10</v>
      </c>
    </row>
    <row r="4" spans="2:4" ht="12.75">
      <c r="B4" s="70" t="s">
        <v>11</v>
      </c>
      <c r="C4" s="11">
        <f>'T1'!L4</f>
        <v>10</v>
      </c>
      <c r="D4" s="13" t="s">
        <v>415</v>
      </c>
    </row>
    <row r="5" spans="2:4" ht="12.75">
      <c r="B5" s="71" t="s">
        <v>12</v>
      </c>
      <c r="C5" s="12">
        <f>'T2'!L4</f>
        <v>9.5</v>
      </c>
      <c r="D5" s="73" t="s">
        <v>415</v>
      </c>
    </row>
    <row r="6" spans="2:4" ht="12.75">
      <c r="B6" s="71" t="s">
        <v>13</v>
      </c>
      <c r="C6" s="12">
        <f>'T3'!L4</f>
        <v>9.5</v>
      </c>
      <c r="D6" s="73" t="s">
        <v>415</v>
      </c>
    </row>
    <row r="7" spans="2:4" ht="12.75">
      <c r="B7" s="71" t="s">
        <v>254</v>
      </c>
      <c r="C7" s="12">
        <f>Omega!L4</f>
        <v>5.875</v>
      </c>
      <c r="D7" s="73" t="s">
        <v>416</v>
      </c>
    </row>
    <row r="8" spans="2:4" ht="12.75">
      <c r="B8" s="72" t="s">
        <v>74</v>
      </c>
      <c r="C8" s="12">
        <f>Sigma!L4</f>
        <v>3.625</v>
      </c>
      <c r="D8" s="73">
        <v>1</v>
      </c>
    </row>
    <row r="9" spans="2:4" ht="12.75">
      <c r="B9" s="86" t="s">
        <v>73</v>
      </c>
      <c r="C9" s="12">
        <f>Micro!L4</f>
        <v>2.625</v>
      </c>
      <c r="D9" s="10"/>
    </row>
    <row r="10" spans="2:4" ht="12.75">
      <c r="B10" s="71" t="s">
        <v>15</v>
      </c>
      <c r="C10" s="12">
        <f>'Żagle 500'!L4</f>
        <v>2.25</v>
      </c>
      <c r="D10" s="10">
        <v>1</v>
      </c>
    </row>
    <row r="11" spans="2:4" ht="12.75">
      <c r="B11" s="52" t="s">
        <v>129</v>
      </c>
      <c r="C11" s="12">
        <f>Skippi!L4</f>
        <v>0.5</v>
      </c>
      <c r="D11" s="10"/>
    </row>
    <row r="13" spans="2:3" ht="12.75">
      <c r="B13" s="15"/>
      <c r="C13" s="16" t="s">
        <v>31</v>
      </c>
    </row>
    <row r="14" spans="2:3" ht="12.75">
      <c r="B14" s="17"/>
      <c r="C14" s="16" t="s">
        <v>32</v>
      </c>
    </row>
    <row r="15" spans="2:3" ht="12.75">
      <c r="B15" s="20"/>
      <c r="C15" s="14" t="s">
        <v>30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Jarosław</cp:lastModifiedBy>
  <dcterms:created xsi:type="dcterms:W3CDTF">2007-10-17T16:56:29Z</dcterms:created>
  <dcterms:modified xsi:type="dcterms:W3CDTF">2015-09-10T19:51:04Z</dcterms:modified>
  <cp:category/>
  <cp:version/>
  <cp:contentType/>
  <cp:contentStatus/>
</cp:coreProperties>
</file>