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65" windowWidth="10200" windowHeight="7575" tabRatio="698" activeTab="2"/>
  </bookViews>
  <sheets>
    <sheet name="T1" sheetId="1" r:id="rId1"/>
    <sheet name="T2" sheetId="2" r:id="rId2"/>
    <sheet name="T3" sheetId="3" r:id="rId3"/>
    <sheet name="Open" sheetId="4" r:id="rId4"/>
    <sheet name="MICRO" sheetId="5" r:id="rId5"/>
    <sheet name="Omega" sheetId="6" r:id="rId6"/>
    <sheet name="SLOW" sheetId="7" r:id="rId7"/>
    <sheet name="tabela frekwencji" sheetId="8" r:id="rId8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4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4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4.xml><?xml version="1.0" encoding="utf-8"?>
<comments xmlns="http://schemas.openxmlformats.org/spreadsheetml/2006/main">
  <authors>
    <author>Jarosław</author>
  </authors>
  <commentList>
    <comment ref="C23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5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<sst xmlns="http://schemas.openxmlformats.org/spreadsheetml/2006/main" count="443" uniqueCount="343">
  <si>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</si>
  <si>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</si>
  <si>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</si>
  <si>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</si>
  <si>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</si>
  <si>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</si>
  <si>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</si>
  <si>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</si>
  <si>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</si>
  <si>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</si>
  <si>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</si>
  <si>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</si>
  <si>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</si>
  <si>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</si>
  <si>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</si>
  <si>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</si>
  <si>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>Michał Brzozowski</t>
  </si>
  <si>
    <t>Piotr Adamowicz</t>
  </si>
  <si>
    <t>Piotr Matwiejczuk</t>
  </si>
  <si>
    <t>Andrzej Rygielski</t>
  </si>
  <si>
    <t>Andrzej Kęder</t>
  </si>
  <si>
    <t>POL 10000</t>
  </si>
  <si>
    <t>ZALEWO</t>
  </si>
  <si>
    <t>NEOPROFIL</t>
  </si>
  <si>
    <t>ANDRZELA</t>
  </si>
  <si>
    <t>Arkadiusz Sendlewski</t>
  </si>
  <si>
    <t>OPEN</t>
  </si>
  <si>
    <t>CIVITAS KIELCENSIS</t>
  </si>
  <si>
    <t>Marcin Macioszek</t>
  </si>
  <si>
    <t>PIĄTKA +</t>
  </si>
  <si>
    <t>RAFA 2</t>
  </si>
  <si>
    <t>Maciej Jaskuła</t>
  </si>
  <si>
    <t>Jakub Malicki</t>
  </si>
  <si>
    <t>POL 12</t>
  </si>
  <si>
    <t>Łukasz Kałamarz</t>
  </si>
  <si>
    <t>obrońca pucharu</t>
  </si>
  <si>
    <t>Płock</t>
  </si>
  <si>
    <t>MICRO</t>
  </si>
  <si>
    <t>TURBO DZIADKI</t>
  </si>
  <si>
    <t>PANI GERTRUDA</t>
  </si>
  <si>
    <t>HUSAR</t>
  </si>
  <si>
    <t>POL 9845</t>
  </si>
  <si>
    <t>Krzysztof Lewandowski</t>
  </si>
  <si>
    <t>Karol Michałek</t>
  </si>
  <si>
    <t>BOSUN</t>
  </si>
  <si>
    <t>Maciej Kalinowski</t>
  </si>
  <si>
    <t>WIR</t>
  </si>
  <si>
    <t>Mirosław Czech</t>
  </si>
  <si>
    <t>Piotr Tarnacki</t>
  </si>
  <si>
    <t>POL 77</t>
  </si>
  <si>
    <t>Piotr Kowalewski</t>
  </si>
  <si>
    <t>Rafał Moszczyński</t>
  </si>
  <si>
    <t>Maciej Grodzki</t>
  </si>
  <si>
    <t>POL 80</t>
  </si>
  <si>
    <t>POL 125</t>
  </si>
  <si>
    <t>Michał Kamiński</t>
  </si>
  <si>
    <t>GRZYBON</t>
  </si>
  <si>
    <t>SANDRA</t>
  </si>
  <si>
    <t>Sylwester Cichecki</t>
  </si>
  <si>
    <t>Dariusz Szabat</t>
  </si>
  <si>
    <t>FAZA</t>
  </si>
  <si>
    <t>Edward Sucharda</t>
  </si>
  <si>
    <t>SUCHA WYDRA</t>
  </si>
  <si>
    <t>STERNIK</t>
  </si>
  <si>
    <t>Jakub Gajewski</t>
  </si>
  <si>
    <t>Mirosław Sztuba</t>
  </si>
  <si>
    <t>Radosław Sternicki</t>
  </si>
  <si>
    <t>Włocławek</t>
  </si>
  <si>
    <t>Oliwia Feret</t>
  </si>
  <si>
    <t>Adam Krzyżykowski</t>
  </si>
  <si>
    <t>Marek Boliszewski</t>
  </si>
  <si>
    <t>POL 0606</t>
  </si>
  <si>
    <t>P</t>
  </si>
  <si>
    <t>C 0061</t>
  </si>
  <si>
    <t>POL 7</t>
  </si>
  <si>
    <t>POL 112</t>
  </si>
  <si>
    <t>POL 61</t>
  </si>
  <si>
    <t>OLI&amp; DAD</t>
  </si>
  <si>
    <t>Jacek Olubiński</t>
  </si>
  <si>
    <t>Tomasz Kopytko</t>
  </si>
  <si>
    <t>Jacek Jadkowski</t>
  </si>
  <si>
    <t>Robert Kurczewski</t>
  </si>
  <si>
    <t>Piotr Kciuk</t>
  </si>
  <si>
    <t>POL 9668</t>
  </si>
  <si>
    <t>C 0050</t>
  </si>
  <si>
    <t>W 128</t>
  </si>
  <si>
    <t>Z0109</t>
  </si>
  <si>
    <t>C 0049</t>
  </si>
  <si>
    <t>CALIBRA 21</t>
  </si>
  <si>
    <t>EMIKON</t>
  </si>
  <si>
    <t>POMPADUR</t>
  </si>
  <si>
    <t>Andrzej Łukasiak</t>
  </si>
  <si>
    <t>Dariusz Jasnowski</t>
  </si>
  <si>
    <t>POL 24</t>
  </si>
  <si>
    <t>POL 20821</t>
  </si>
  <si>
    <t>WZP 021 PK 99</t>
  </si>
  <si>
    <t>BLACJ &amp; WHITE</t>
  </si>
  <si>
    <t>VICTORIA II</t>
  </si>
  <si>
    <t>MOANA</t>
  </si>
  <si>
    <t>Marcin Rostek</t>
  </si>
  <si>
    <t>Radosław Cierpiał</t>
  </si>
  <si>
    <t>Marcin Kucelman</t>
  </si>
  <si>
    <t>Jakub Choraszkiewicz</t>
  </si>
  <si>
    <t>Hubert Jabłoński</t>
  </si>
  <si>
    <t>HIT</t>
  </si>
  <si>
    <t>SHOT</t>
  </si>
  <si>
    <t>DELPHIA 24</t>
  </si>
  <si>
    <t>KLEIB</t>
  </si>
  <si>
    <t>PŁOTKA</t>
  </si>
  <si>
    <t>CENTAUR</t>
  </si>
  <si>
    <t>Tomek Szyvchowiak</t>
  </si>
  <si>
    <t>Piotr Mańczak</t>
  </si>
  <si>
    <t>Witold Reszkowski</t>
  </si>
  <si>
    <t>Sławomir Rohde</t>
  </si>
  <si>
    <t>Jacek Kuczyński</t>
  </si>
  <si>
    <t>Andrzej Gorzelak</t>
  </si>
  <si>
    <t>POL 70</t>
  </si>
  <si>
    <t>POL 133</t>
  </si>
  <si>
    <t>POL 6</t>
  </si>
  <si>
    <t>POL 66</t>
  </si>
  <si>
    <t>POL 82</t>
  </si>
  <si>
    <t>POL 104</t>
  </si>
  <si>
    <t>ENERGA</t>
  </si>
  <si>
    <t>TOYOTA AUTO PODLASIE</t>
  </si>
  <si>
    <t>AUTO PODLASIE</t>
  </si>
  <si>
    <t>ALTER EGO</t>
  </si>
  <si>
    <t>PURE DEV.Sailing Team</t>
  </si>
  <si>
    <t>INEX</t>
  </si>
  <si>
    <t>BAKOMA</t>
  </si>
  <si>
    <t>POLSTER SAIL RACING</t>
  </si>
  <si>
    <t>MISTRAL</t>
  </si>
  <si>
    <t>MUSTANG II</t>
  </si>
  <si>
    <t>CK</t>
  </si>
  <si>
    <t>J21</t>
  </si>
  <si>
    <t>LUNA</t>
  </si>
  <si>
    <t>Tpmasz Sliwiński</t>
  </si>
  <si>
    <t>PL 244</t>
  </si>
  <si>
    <t>Radosław Jaskólski</t>
  </si>
  <si>
    <t>A 145</t>
  </si>
  <si>
    <t>Patryk Posiadłowski</t>
  </si>
  <si>
    <t>PETRO PROMA</t>
  </si>
  <si>
    <t>LEGENDA</t>
  </si>
  <si>
    <t>I 2635</t>
  </si>
  <si>
    <t>NIANIA III</t>
  </si>
  <si>
    <t>Andrzej Łikasiak</t>
  </si>
  <si>
    <t>QUEEN</t>
  </si>
  <si>
    <t>PK 99</t>
  </si>
  <si>
    <t>Andrzej Zawada</t>
  </si>
  <si>
    <t>AGENT 01</t>
  </si>
  <si>
    <t>POL 4359</t>
  </si>
  <si>
    <t>Marek Pepliński</t>
  </si>
  <si>
    <t>ROZTERKA</t>
  </si>
  <si>
    <t>PK 301</t>
  </si>
  <si>
    <t>Konrad Ostrowski</t>
  </si>
  <si>
    <t>KAPSELEK</t>
  </si>
  <si>
    <t>POL 3652</t>
  </si>
  <si>
    <t>POL 15</t>
  </si>
  <si>
    <t>Maciej Sapiejka</t>
  </si>
  <si>
    <t>W 205</t>
  </si>
  <si>
    <t>Marcin Wenderlich</t>
  </si>
  <si>
    <t>POLA</t>
  </si>
  <si>
    <t>POL 259</t>
  </si>
  <si>
    <t>Filip Cisdzkiewicz</t>
  </si>
  <si>
    <t>WANDALKA</t>
  </si>
  <si>
    <t>PL 243</t>
  </si>
  <si>
    <t>AZURRA-V</t>
  </si>
  <si>
    <t>Paweł Trzciński</t>
  </si>
  <si>
    <t>Robert Bochenek</t>
  </si>
  <si>
    <t>PK 43</t>
  </si>
  <si>
    <t>Dawid Bunar</t>
  </si>
  <si>
    <t>Edward Rak</t>
  </si>
  <si>
    <t>Jan Węgrzyniak</t>
  </si>
  <si>
    <t>Henryk Madejowski</t>
  </si>
  <si>
    <t>Wiktor Przybyła</t>
  </si>
  <si>
    <t>Hirundo</t>
  </si>
  <si>
    <t>Good Shape</t>
  </si>
  <si>
    <t>Marinero 20</t>
  </si>
  <si>
    <t>Arkadia</t>
  </si>
  <si>
    <t>Maks 1111 Naftowiec</t>
  </si>
  <si>
    <t>Wojciech Kosmola</t>
  </si>
  <si>
    <t>Bogusław Sobowiec</t>
  </si>
  <si>
    <t>Adam Bodnar</t>
  </si>
  <si>
    <t>Stanisław Dorosz</t>
  </si>
  <si>
    <t>Kazimierz Nowak</t>
  </si>
  <si>
    <t>Syrenka</t>
  </si>
  <si>
    <t>Comarch Optima</t>
  </si>
  <si>
    <t>Pangea</t>
  </si>
  <si>
    <t>Ma Fi</t>
  </si>
  <si>
    <t>Sagita</t>
  </si>
  <si>
    <t>Jan Wilk</t>
  </si>
  <si>
    <t>Marian Markiewicz</t>
  </si>
  <si>
    <t>Sawicki Marek</t>
  </si>
  <si>
    <t>Wacław Skiba</t>
  </si>
  <si>
    <t>Michał Malinowski</t>
  </si>
  <si>
    <t>Sebastian Kronicki</t>
  </si>
  <si>
    <t>Mariusz Trzciński</t>
  </si>
  <si>
    <t>Szary Wilk</t>
  </si>
  <si>
    <t>Puchar Soliny</t>
  </si>
  <si>
    <t>Elkom</t>
  </si>
  <si>
    <t>Wamot</t>
  </si>
  <si>
    <t>Currency on Time</t>
  </si>
  <si>
    <t>Piorun</t>
  </si>
  <si>
    <t>Marimar</t>
  </si>
  <si>
    <t>Tadeusz Garniewski</t>
  </si>
  <si>
    <t>A 446</t>
  </si>
  <si>
    <t>O'LE</t>
  </si>
  <si>
    <t>Tomasz Bochiński</t>
  </si>
  <si>
    <t>POL 3986</t>
  </si>
  <si>
    <t>SONAROL</t>
  </si>
  <si>
    <t>Mariusz Pużyński</t>
  </si>
  <si>
    <t>SAILING ANARCHY</t>
  </si>
  <si>
    <t>Augustów</t>
  </si>
  <si>
    <t>Solina</t>
  </si>
  <si>
    <t>RETRAKT</t>
  </si>
  <si>
    <t>BIAŁY KRUK/SEN</t>
  </si>
  <si>
    <t>Wojciech Rutkowski</t>
  </si>
  <si>
    <t>MKKM</t>
  </si>
  <si>
    <t>Maciej Kondracki</t>
  </si>
  <si>
    <t>SALANG</t>
  </si>
  <si>
    <t>Robert Gołowacz</t>
  </si>
  <si>
    <t>S-700</t>
  </si>
  <si>
    <t>Słąwomir Wasilewski</t>
  </si>
  <si>
    <t>MAMY ZDROWIE</t>
  </si>
  <si>
    <t>Filip Olszewski</t>
  </si>
  <si>
    <t>POL 1446</t>
  </si>
  <si>
    <t>Marek Gotowicki</t>
  </si>
  <si>
    <t>GMINA MAŁDYTY</t>
  </si>
  <si>
    <t>Wojciech Haraburda</t>
  </si>
  <si>
    <t>S-500</t>
  </si>
  <si>
    <t>Mrągowo</t>
  </si>
  <si>
    <t>Przemysław Tkacz</t>
  </si>
  <si>
    <t>Michał Marciniak</t>
  </si>
  <si>
    <t>KRUCHY</t>
  </si>
  <si>
    <t>CHERRY</t>
  </si>
  <si>
    <t>OMEGA</t>
  </si>
  <si>
    <t>Maciej Garniewski</t>
  </si>
  <si>
    <t>Wijciech Dziurdź</t>
  </si>
  <si>
    <t>Jerzy Górko</t>
  </si>
  <si>
    <t>Grzegorz Zaskowski</t>
  </si>
  <si>
    <t>Monika Kulikowska</t>
  </si>
  <si>
    <t>Piotr Ossowski</t>
  </si>
  <si>
    <t>Adam Bronakowski</t>
  </si>
  <si>
    <t>POL 555</t>
  </si>
  <si>
    <t>POL 73</t>
  </si>
  <si>
    <t>POL 26</t>
  </si>
  <si>
    <t>MOS</t>
  </si>
  <si>
    <t>J W ŚLEPSK</t>
  </si>
  <si>
    <t/>
  </si>
  <si>
    <t>POL 442</t>
  </si>
  <si>
    <t>Kamik Łazarski</t>
  </si>
  <si>
    <t>MARINER</t>
  </si>
  <si>
    <t>Morąg</t>
  </si>
  <si>
    <t>Jacek Grabński</t>
  </si>
  <si>
    <t>BEPRO</t>
  </si>
  <si>
    <t>Robert Prajwocki</t>
  </si>
  <si>
    <t>CZARNA PERŁA</t>
  </si>
  <si>
    <t>Emil Szulim</t>
  </si>
  <si>
    <t>PIERWSZA LEPSZA</t>
  </si>
  <si>
    <t>Dawid Gołowiec</t>
  </si>
  <si>
    <t>Mariusz Krzemieniewski</t>
  </si>
  <si>
    <t>GOŁA</t>
  </si>
  <si>
    <t>GRAŻKA</t>
  </si>
  <si>
    <t>Janusz Dąbrowski</t>
  </si>
  <si>
    <t>Dariusz Król</t>
  </si>
  <si>
    <t>SUI 150</t>
  </si>
  <si>
    <t>ARROW</t>
  </si>
  <si>
    <t>POL 19</t>
  </si>
  <si>
    <t>POL 9</t>
  </si>
  <si>
    <t>POL 13</t>
  </si>
  <si>
    <t>Jacek Pszczółkowski</t>
  </si>
  <si>
    <t>POL 14</t>
  </si>
  <si>
    <t>Jacek Gajewski</t>
  </si>
  <si>
    <t>POL 35</t>
  </si>
  <si>
    <t>Maciej Rostek</t>
  </si>
  <si>
    <t>POL 17</t>
  </si>
  <si>
    <t>Andrzej Gotowicki</t>
  </si>
  <si>
    <t>FART</t>
  </si>
  <si>
    <t>Jakub Jurczak</t>
  </si>
  <si>
    <t>Krzysztof Budek</t>
  </si>
  <si>
    <t>Artur Woźniak</t>
  </si>
  <si>
    <t>Szymon Łabudziński</t>
  </si>
  <si>
    <t>POL 42</t>
  </si>
  <si>
    <t>POL 37</t>
  </si>
  <si>
    <t>POL 40</t>
  </si>
  <si>
    <t>Robert Skulimowski</t>
  </si>
  <si>
    <t>Grzegorz Zimnicki</t>
  </si>
  <si>
    <t>Tomasz Marchalewski</t>
  </si>
  <si>
    <t>Piotr Jurecki</t>
  </si>
  <si>
    <t>Stanisław Truszkowski</t>
  </si>
  <si>
    <t>POL 27</t>
  </si>
  <si>
    <t>POL 28</t>
  </si>
  <si>
    <t>Omega</t>
  </si>
  <si>
    <t>Sławomir Sękowski</t>
  </si>
  <si>
    <t>Andrzej Terepiński</t>
  </si>
  <si>
    <t>Słąwomir Wąsowski</t>
  </si>
  <si>
    <t>GRAAL</t>
  </si>
  <si>
    <t>AVATAR</t>
  </si>
  <si>
    <t>Andzrej Kosecki</t>
  </si>
  <si>
    <t>MILLENIUM II</t>
  </si>
  <si>
    <t>Karol Kulikowski</t>
  </si>
  <si>
    <t>ALKA</t>
  </si>
  <si>
    <t>Jacek Samsel</t>
  </si>
  <si>
    <t>SANTANA</t>
  </si>
  <si>
    <t>Jarosłąw Waszkiel</t>
  </si>
  <si>
    <t>RS400</t>
  </si>
  <si>
    <t>Zbigniew Kościukiewicz</t>
  </si>
  <si>
    <t>HARMON</t>
  </si>
  <si>
    <t>Agata Węgrzyniak</t>
  </si>
  <si>
    <t>A</t>
  </si>
  <si>
    <t>Adam Bujak</t>
  </si>
  <si>
    <t>Bartosz Baran</t>
  </si>
  <si>
    <t>Piotr Surdej</t>
  </si>
  <si>
    <t>Niebieska</t>
  </si>
  <si>
    <t>Laura Czerwona</t>
  </si>
  <si>
    <t>Shot 16</t>
  </si>
  <si>
    <t>Iława</t>
  </si>
  <si>
    <t>Krzysztof Komorowski</t>
  </si>
  <si>
    <t>SSW Iława</t>
  </si>
  <si>
    <t>Krzysztof Dolecki</t>
  </si>
  <si>
    <t>Jaeosław \Wszkiel</t>
  </si>
  <si>
    <t>RS 400</t>
  </si>
  <si>
    <t>Marcin Woźniak</t>
  </si>
  <si>
    <t>TOKYO</t>
  </si>
  <si>
    <t>Ryszard Dec</t>
  </si>
  <si>
    <t>ARTUS</t>
  </si>
  <si>
    <t>Marisn Wenta</t>
  </si>
  <si>
    <t>MARICOPA</t>
  </si>
  <si>
    <t>Daniel Bembas</t>
  </si>
  <si>
    <t>AQUAMAN</t>
  </si>
  <si>
    <t>Tomasz Wojnowski</t>
  </si>
  <si>
    <t>MIRAS U</t>
  </si>
  <si>
    <t>Jacek Puchniafz</t>
  </si>
  <si>
    <t>GREY</t>
  </si>
  <si>
    <t>Krzysztof Będkowski</t>
  </si>
  <si>
    <t>NELLA -B</t>
  </si>
  <si>
    <t>Zbigniew Kamiński</t>
  </si>
  <si>
    <t>MALUTKA</t>
  </si>
  <si>
    <t>Marisn Zieliński</t>
  </si>
  <si>
    <t>MARIBO</t>
  </si>
  <si>
    <t>Gdynia</t>
  </si>
  <si>
    <t>Tomasz Wiśniewski</t>
  </si>
  <si>
    <t>POL 10101</t>
  </si>
  <si>
    <t>SHREK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</si>
</sst>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</numFmts>
  <fonts count="52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medium"/>
      <bottom style="medium"/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4" fontId="11" fillId="0" borderId="10" xfId="51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4" fontId="11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50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12" fillId="0" borderId="17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1" fillId="0" borderId="18" xfId="51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2" fillId="0" borderId="10" xfId="52" applyNumberFormat="1" applyFont="1" applyBorder="1" applyAlignment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4" fontId="11" fillId="0" borderId="13" xfId="51" applyNumberFormat="1" applyFont="1" applyBorder="1" applyAlignment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zoomScale="65" zoomScaleNormal="65" zoomScalePageLayoutView="0" workbookViewId="0" topLeftCell="A1">
      <selection activeCell="S28" sqref="S28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11</v>
      </c>
      <c r="B4" s="98"/>
      <c r="C4" s="98"/>
      <c r="D4" s="98"/>
      <c r="E4" s="98"/>
      <c r="F4" s="98"/>
      <c r="G4" s="98"/>
      <c r="H4" s="98"/>
      <c r="J4" s="37">
        <f>SUM(E7:M7)/8</f>
        <v>4.375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">
        <v>67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 t="s">
        <v>315</v>
      </c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COUNTIF(E9:E57,"&gt;0")</f>
        <v>6</v>
      </c>
      <c r="F7" s="36">
        <f t="shared" si="0"/>
        <v>9</v>
      </c>
      <c r="G7" s="36">
        <f t="shared" si="0"/>
        <v>5</v>
      </c>
      <c r="H7" s="36">
        <f t="shared" si="0"/>
        <v>5</v>
      </c>
      <c r="I7" s="36">
        <f t="shared" si="0"/>
        <v>0</v>
      </c>
      <c r="J7" s="36">
        <f t="shared" si="0"/>
        <v>6</v>
      </c>
      <c r="K7" s="36">
        <f t="shared" si="0"/>
        <v>4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56" t="s">
        <v>72</v>
      </c>
      <c r="C9" s="56" t="s">
        <v>69</v>
      </c>
      <c r="D9" s="56" t="s">
        <v>44</v>
      </c>
      <c r="E9" s="8">
        <v>2</v>
      </c>
      <c r="F9" s="3">
        <v>1</v>
      </c>
      <c r="G9" s="2"/>
      <c r="H9" s="2"/>
      <c r="I9" s="2"/>
      <c r="J9" s="2">
        <v>2</v>
      </c>
      <c r="K9" s="2">
        <v>2</v>
      </c>
      <c r="L9" s="2"/>
      <c r="M9" s="2"/>
      <c r="N9" s="2"/>
      <c r="O9" s="2"/>
      <c r="P9" s="12">
        <f aca="true" t="shared" si="1" ref="P9:P43">AB9</f>
        <v>2844.7635164304957</v>
      </c>
      <c r="Q9" s="16">
        <f aca="true" t="shared" si="2" ref="Q9:AA9">IF(OR(E9="",E9="-"),0,E$8*(101+1000*LOG10(E$7/E9)))</f>
        <v>693.7455056635948</v>
      </c>
      <c r="R9" s="16">
        <f t="shared" si="2"/>
        <v>1055.2425094393247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693.7455056635948</v>
      </c>
      <c r="W9" s="16">
        <f t="shared" si="2"/>
        <v>402.0299956639812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2844.7635164304957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28" t="s">
        <v>73</v>
      </c>
      <c r="C10" s="28" t="s">
        <v>31</v>
      </c>
      <c r="D10" s="28" t="s">
        <v>39</v>
      </c>
      <c r="E10" s="7">
        <v>3</v>
      </c>
      <c r="F10" s="3">
        <v>4</v>
      </c>
      <c r="G10" s="2"/>
      <c r="H10" s="2">
        <v>2</v>
      </c>
      <c r="I10" s="2"/>
      <c r="J10" s="2">
        <v>3</v>
      </c>
      <c r="K10" s="2">
        <v>3</v>
      </c>
      <c r="L10" s="2"/>
      <c r="M10" s="2"/>
      <c r="N10" s="2"/>
      <c r="O10" s="2"/>
      <c r="P10" s="12">
        <f t="shared" si="1"/>
        <v>2142.933252985255</v>
      </c>
      <c r="Q10" s="16">
        <f aca="true" t="shared" si="3" ref="Q10:Q53">IF(OR(E10="",E10="-"),0,E$8*(101+1000*LOG10(E$7/E10)))</f>
        <v>482.43599479677744</v>
      </c>
      <c r="R10" s="16">
        <f aca="true" t="shared" si="4" ref="R10:R53">IF(OR(F10="",F10="-"),0,F$8*(101+1000*LOG10(F$7/F10)))</f>
        <v>453.18251811136247</v>
      </c>
      <c r="S10" s="16">
        <f aca="true" t="shared" si="5" ref="S10:S53">IF(OR(G10="",G10="-"),0,G$8*(101+1000*LOG10(G$7/G10)))</f>
        <v>0</v>
      </c>
      <c r="T10" s="16">
        <f aca="true" t="shared" si="6" ref="T10:T53">IF(OR(H10="",H10="-"),0,H$8*(101+1000*LOG10(H$7/H10)))</f>
        <v>498.9400086720376</v>
      </c>
      <c r="U10" s="16">
        <f aca="true" t="shared" si="7" ref="U10:U53">IF(OR(I10="",I10="-"),0,I$8*(101+1000*LOG10(I$7/I10)))</f>
        <v>0</v>
      </c>
      <c r="V10" s="16">
        <f aca="true" t="shared" si="8" ref="V10:V53">IF(OR(J10="",J10="-"),0,J$8*(101+1000*LOG10(J$7/J10)))</f>
        <v>482.43599479677744</v>
      </c>
      <c r="W10" s="16">
        <f aca="true" t="shared" si="9" ref="W10:W53">IF(OR(K10="",K10="-"),0,K$8*(101+1000*LOG10(K$7/K10)))</f>
        <v>225.93873660829993</v>
      </c>
      <c r="X10" s="16">
        <f aca="true" t="shared" si="10" ref="X10:X53">IF(OR(L10="",L10="-"),0,L$8*(101+1000*LOG10(L$7/L10)))</f>
        <v>0</v>
      </c>
      <c r="Y10" s="16">
        <f aca="true" t="shared" si="11" ref="Y10:Y53">IF(OR(M10="",M10="-"),0,M$8*(101+1000*LOG10(M$7/M10)))</f>
        <v>0</v>
      </c>
      <c r="Z10" s="16">
        <f aca="true" t="shared" si="12" ref="Z10:Z53">IF(OR(N10="",N10="-"),0,N$8*(101+1000*LOG10(N$7/N10)))</f>
        <v>0</v>
      </c>
      <c r="AA10" s="16">
        <f aca="true" t="shared" si="13" ref="AA10:AA53">IF(OR(O10="",O10="-"),0,O$8*(101+1000*LOG10(O$7/O10)))</f>
        <v>0</v>
      </c>
      <c r="AB10" s="17">
        <f aca="true" t="shared" si="14" ref="AB10:AB53">SUM(Q10:AA10)</f>
        <v>2142.933252985255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28" t="s">
        <v>71</v>
      </c>
      <c r="C11" s="28" t="s">
        <v>68</v>
      </c>
      <c r="D11" s="28" t="s">
        <v>77</v>
      </c>
      <c r="E11" s="3">
        <v>1</v>
      </c>
      <c r="F11" s="3"/>
      <c r="G11" s="2"/>
      <c r="H11" s="2"/>
      <c r="I11" s="2"/>
      <c r="J11" s="2">
        <v>1</v>
      </c>
      <c r="K11" s="2"/>
      <c r="L11" s="2"/>
      <c r="M11" s="2"/>
      <c r="N11" s="2"/>
      <c r="O11" s="2"/>
      <c r="P11" s="12">
        <f t="shared" si="1"/>
        <v>2109.9630009207444</v>
      </c>
      <c r="Q11" s="16">
        <f t="shared" si="3"/>
        <v>1054.9815004603722</v>
      </c>
      <c r="R11" s="16">
        <f t="shared" si="4"/>
        <v>0</v>
      </c>
      <c r="S11" s="16">
        <f t="shared" si="5"/>
        <v>0</v>
      </c>
      <c r="T11" s="16">
        <f t="shared" si="6"/>
        <v>0</v>
      </c>
      <c r="U11" s="16">
        <f t="shared" si="7"/>
        <v>0</v>
      </c>
      <c r="V11" s="16">
        <f t="shared" si="8"/>
        <v>1054.9815004603722</v>
      </c>
      <c r="W11" s="16">
        <f t="shared" si="9"/>
        <v>0</v>
      </c>
      <c r="X11" s="16">
        <f t="shared" si="10"/>
        <v>0</v>
      </c>
      <c r="Y11" s="16">
        <f t="shared" si="11"/>
        <v>0</v>
      </c>
      <c r="Z11" s="16">
        <f t="shared" si="12"/>
        <v>0</v>
      </c>
      <c r="AA11" s="16">
        <f t="shared" si="13"/>
        <v>0</v>
      </c>
      <c r="AB11" s="17">
        <f t="shared" si="14"/>
        <v>2109.9630009207444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28" t="s">
        <v>74</v>
      </c>
      <c r="C12" s="28" t="s">
        <v>70</v>
      </c>
      <c r="D12" s="28" t="s">
        <v>38</v>
      </c>
      <c r="E12" s="3">
        <v>4</v>
      </c>
      <c r="F12" s="3">
        <v>3</v>
      </c>
      <c r="G12" s="2"/>
      <c r="H12" s="2">
        <v>1</v>
      </c>
      <c r="I12" s="2"/>
      <c r="J12" s="2"/>
      <c r="K12" s="2"/>
      <c r="L12" s="2"/>
      <c r="M12" s="2"/>
      <c r="N12" s="2"/>
      <c r="O12" s="2"/>
      <c r="P12" s="12">
        <f t="shared" si="1"/>
        <v>1710.6007699224988</v>
      </c>
      <c r="Q12" s="16">
        <f t="shared" si="3"/>
        <v>332.5095108668175</v>
      </c>
      <c r="R12" s="16">
        <f t="shared" si="4"/>
        <v>578.1212547196624</v>
      </c>
      <c r="S12" s="16">
        <f t="shared" si="5"/>
        <v>0</v>
      </c>
      <c r="T12" s="16">
        <f t="shared" si="6"/>
        <v>799.9700043360189</v>
      </c>
      <c r="U12" s="16">
        <f t="shared" si="7"/>
        <v>0</v>
      </c>
      <c r="V12" s="16">
        <f t="shared" si="8"/>
        <v>0</v>
      </c>
      <c r="W12" s="16">
        <f t="shared" si="9"/>
        <v>0</v>
      </c>
      <c r="X12" s="16">
        <f t="shared" si="10"/>
        <v>0</v>
      </c>
      <c r="Y12" s="16">
        <f t="shared" si="11"/>
        <v>0</v>
      </c>
      <c r="Z12" s="16">
        <f t="shared" si="12"/>
        <v>0</v>
      </c>
      <c r="AA12" s="16">
        <f t="shared" si="13"/>
        <v>0</v>
      </c>
      <c r="AB12" s="17">
        <f t="shared" si="14"/>
        <v>1710.6007699224988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1" t="s">
        <v>132</v>
      </c>
      <c r="C13" s="28" t="s">
        <v>43</v>
      </c>
      <c r="D13" s="30" t="s">
        <v>27</v>
      </c>
      <c r="E13" s="8"/>
      <c r="F13" s="4">
        <v>2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12">
        <f t="shared" si="1"/>
        <v>1457.2725051033062</v>
      </c>
      <c r="Q13" s="16">
        <f t="shared" si="3"/>
        <v>0</v>
      </c>
      <c r="R13" s="16">
        <f t="shared" si="4"/>
        <v>754.2125137753437</v>
      </c>
      <c r="S13" s="16">
        <f t="shared" si="5"/>
        <v>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6">
        <f t="shared" si="9"/>
        <v>703.0599913279624</v>
      </c>
      <c r="X13" s="16">
        <f t="shared" si="10"/>
        <v>0</v>
      </c>
      <c r="Y13" s="16">
        <f t="shared" si="11"/>
        <v>0</v>
      </c>
      <c r="Z13" s="16">
        <f t="shared" si="12"/>
        <v>0</v>
      </c>
      <c r="AA13" s="16">
        <f t="shared" si="13"/>
        <v>0</v>
      </c>
      <c r="AB13" s="17">
        <f t="shared" si="14"/>
        <v>1457.2725051033062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3"/>
      <c r="C14" s="30" t="s">
        <v>169</v>
      </c>
      <c r="D14" s="30" t="s">
        <v>174</v>
      </c>
      <c r="E14" s="3"/>
      <c r="F14" s="3"/>
      <c r="G14" s="2">
        <v>1</v>
      </c>
      <c r="H14" s="2"/>
      <c r="I14" s="2"/>
      <c r="J14" s="2"/>
      <c r="K14" s="2"/>
      <c r="L14" s="2"/>
      <c r="M14" s="2"/>
      <c r="N14" s="2"/>
      <c r="O14" s="2"/>
      <c r="P14" s="12">
        <f t="shared" si="1"/>
        <v>799.9700043360189</v>
      </c>
      <c r="Q14" s="16">
        <f t="shared" si="3"/>
        <v>0</v>
      </c>
      <c r="R14" s="16">
        <f t="shared" si="4"/>
        <v>0</v>
      </c>
      <c r="S14" s="16">
        <f t="shared" si="5"/>
        <v>799.9700043360189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6">
        <f t="shared" si="9"/>
        <v>0</v>
      </c>
      <c r="X14" s="16">
        <f t="shared" si="10"/>
        <v>0</v>
      </c>
      <c r="Y14" s="16">
        <f t="shared" si="11"/>
        <v>0</v>
      </c>
      <c r="Z14" s="16">
        <f t="shared" si="12"/>
        <v>0</v>
      </c>
      <c r="AA14" s="16">
        <f t="shared" si="13"/>
        <v>0</v>
      </c>
      <c r="AB14" s="17">
        <f t="shared" si="14"/>
        <v>799.9700043360189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1"/>
      <c r="C15" s="30" t="s">
        <v>170</v>
      </c>
      <c r="D15" s="30" t="s">
        <v>175</v>
      </c>
      <c r="E15" s="7"/>
      <c r="F15" s="7"/>
      <c r="G15" s="2">
        <v>2</v>
      </c>
      <c r="H15" s="2"/>
      <c r="I15" s="2"/>
      <c r="J15" s="2"/>
      <c r="K15" s="2"/>
      <c r="L15" s="2"/>
      <c r="M15" s="2"/>
      <c r="N15" s="2"/>
      <c r="O15" s="2"/>
      <c r="P15" s="12">
        <f t="shared" si="1"/>
        <v>498.9400086720376</v>
      </c>
      <c r="Q15" s="16">
        <f t="shared" si="3"/>
        <v>0</v>
      </c>
      <c r="R15" s="16">
        <f t="shared" si="4"/>
        <v>0</v>
      </c>
      <c r="S15" s="16">
        <f t="shared" si="5"/>
        <v>498.9400086720376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6">
        <f t="shared" si="9"/>
        <v>0</v>
      </c>
      <c r="X15" s="16">
        <f t="shared" si="10"/>
        <v>0</v>
      </c>
      <c r="Y15" s="16">
        <f t="shared" si="11"/>
        <v>0</v>
      </c>
      <c r="Z15" s="16">
        <f t="shared" si="12"/>
        <v>0</v>
      </c>
      <c r="AA15" s="16">
        <f t="shared" si="13"/>
        <v>0</v>
      </c>
      <c r="AB15" s="17">
        <f t="shared" si="14"/>
        <v>498.9400086720376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9</v>
      </c>
      <c r="B16" s="56" t="s">
        <v>75</v>
      </c>
      <c r="C16" s="56" t="s">
        <v>20</v>
      </c>
      <c r="D16" s="56"/>
      <c r="E16" s="3">
        <v>5</v>
      </c>
      <c r="F16" s="3">
        <v>8</v>
      </c>
      <c r="G16" s="2"/>
      <c r="H16" s="2"/>
      <c r="I16" s="2"/>
      <c r="J16" s="2"/>
      <c r="K16" s="2"/>
      <c r="L16" s="2"/>
      <c r="M16" s="2"/>
      <c r="N16" s="2"/>
      <c r="O16" s="2"/>
      <c r="P16" s="12">
        <f t="shared" si="1"/>
        <v>368.37001770453105</v>
      </c>
      <c r="Q16" s="16">
        <f t="shared" si="3"/>
        <v>216.21749525714978</v>
      </c>
      <c r="R16" s="16">
        <f t="shared" si="4"/>
        <v>152.1525224473813</v>
      </c>
      <c r="S16" s="16">
        <f t="shared" si="5"/>
        <v>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6">
        <f t="shared" si="9"/>
        <v>0</v>
      </c>
      <c r="X16" s="16">
        <f t="shared" si="10"/>
        <v>0</v>
      </c>
      <c r="Y16" s="16">
        <f t="shared" si="11"/>
        <v>0</v>
      </c>
      <c r="Z16" s="16">
        <f t="shared" si="12"/>
        <v>0</v>
      </c>
      <c r="AA16" s="16">
        <f t="shared" si="13"/>
        <v>0</v>
      </c>
      <c r="AB16" s="17">
        <f t="shared" si="14"/>
        <v>368.37001770453105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10</v>
      </c>
      <c r="B17" s="7" t="s">
        <v>133</v>
      </c>
      <c r="C17" s="7" t="s">
        <v>137</v>
      </c>
      <c r="D17" s="8" t="s">
        <v>134</v>
      </c>
      <c r="E17" s="7"/>
      <c r="F17" s="7">
        <v>5</v>
      </c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356.27250510330606</v>
      </c>
      <c r="Q17" s="16">
        <f t="shared" si="3"/>
        <v>0</v>
      </c>
      <c r="R17" s="16">
        <f t="shared" si="4"/>
        <v>356.27250510330606</v>
      </c>
      <c r="S17" s="16">
        <f t="shared" si="5"/>
        <v>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6">
        <f t="shared" si="9"/>
        <v>0</v>
      </c>
      <c r="X17" s="16">
        <f t="shared" si="10"/>
        <v>0</v>
      </c>
      <c r="Y17" s="16">
        <f t="shared" si="11"/>
        <v>0</v>
      </c>
      <c r="Z17" s="16">
        <f t="shared" si="12"/>
        <v>0</v>
      </c>
      <c r="AA17" s="16">
        <f t="shared" si="13"/>
        <v>0</v>
      </c>
      <c r="AB17" s="17">
        <f t="shared" si="14"/>
        <v>356.27250510330606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11</v>
      </c>
      <c r="B18" s="4"/>
      <c r="C18" s="1" t="s">
        <v>256</v>
      </c>
      <c r="D18" s="1" t="s">
        <v>257</v>
      </c>
      <c r="E18" s="3"/>
      <c r="F18" s="3"/>
      <c r="G18" s="2"/>
      <c r="H18" s="2"/>
      <c r="I18" s="2"/>
      <c r="J18" s="2">
        <v>4</v>
      </c>
      <c r="K18" s="2"/>
      <c r="L18" s="2"/>
      <c r="M18" s="2"/>
      <c r="N18" s="2"/>
      <c r="O18" s="2"/>
      <c r="P18" s="12">
        <f t="shared" si="1"/>
        <v>332.5095108668175</v>
      </c>
      <c r="Q18" s="16">
        <f t="shared" si="3"/>
        <v>0</v>
      </c>
      <c r="R18" s="16">
        <f t="shared" si="4"/>
        <v>0</v>
      </c>
      <c r="S18" s="16">
        <f t="shared" si="5"/>
        <v>0</v>
      </c>
      <c r="T18" s="16">
        <f t="shared" si="6"/>
        <v>0</v>
      </c>
      <c r="U18" s="16">
        <f t="shared" si="7"/>
        <v>0</v>
      </c>
      <c r="V18" s="16">
        <f t="shared" si="8"/>
        <v>332.5095108668175</v>
      </c>
      <c r="W18" s="16">
        <f t="shared" si="9"/>
        <v>0</v>
      </c>
      <c r="X18" s="16">
        <f t="shared" si="10"/>
        <v>0</v>
      </c>
      <c r="Y18" s="16">
        <f t="shared" si="11"/>
        <v>0</v>
      </c>
      <c r="Z18" s="16">
        <f t="shared" si="12"/>
        <v>0</v>
      </c>
      <c r="AA18" s="16">
        <f t="shared" si="13"/>
        <v>0</v>
      </c>
      <c r="AB18" s="17">
        <f t="shared" si="14"/>
        <v>332.5095108668175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12</v>
      </c>
      <c r="B19" s="1"/>
      <c r="C19" s="30" t="s">
        <v>171</v>
      </c>
      <c r="D19" s="30" t="s">
        <v>176</v>
      </c>
      <c r="E19" s="1"/>
      <c r="F19" s="4"/>
      <c r="G19" s="2">
        <v>3</v>
      </c>
      <c r="H19" s="2"/>
      <c r="I19" s="2"/>
      <c r="J19" s="2"/>
      <c r="K19" s="2"/>
      <c r="L19" s="2"/>
      <c r="M19" s="2"/>
      <c r="N19" s="2"/>
      <c r="O19" s="2"/>
      <c r="P19" s="12">
        <f t="shared" si="1"/>
        <v>322.8487496163564</v>
      </c>
      <c r="Q19" s="16">
        <f t="shared" si="3"/>
        <v>0</v>
      </c>
      <c r="R19" s="16">
        <f t="shared" si="4"/>
        <v>0</v>
      </c>
      <c r="S19" s="16">
        <f t="shared" si="5"/>
        <v>322.8487496163564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6">
        <f t="shared" si="9"/>
        <v>0</v>
      </c>
      <c r="X19" s="16">
        <f t="shared" si="10"/>
        <v>0</v>
      </c>
      <c r="Y19" s="16">
        <f t="shared" si="11"/>
        <v>0</v>
      </c>
      <c r="Z19" s="16">
        <f t="shared" si="12"/>
        <v>0</v>
      </c>
      <c r="AA19" s="16">
        <f t="shared" si="13"/>
        <v>0</v>
      </c>
      <c r="AB19" s="17">
        <f t="shared" si="14"/>
        <v>322.8487496163564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13</v>
      </c>
      <c r="B20" s="3" t="s">
        <v>204</v>
      </c>
      <c r="C20" s="62" t="s">
        <v>203</v>
      </c>
      <c r="D20" s="64" t="s">
        <v>205</v>
      </c>
      <c r="E20" s="1"/>
      <c r="F20" s="3"/>
      <c r="G20" s="2"/>
      <c r="H20" s="2">
        <v>3</v>
      </c>
      <c r="I20" s="2"/>
      <c r="J20" s="2"/>
      <c r="K20" s="2"/>
      <c r="L20" s="2"/>
      <c r="M20" s="2"/>
      <c r="N20" s="2"/>
      <c r="O20" s="2"/>
      <c r="P20" s="12">
        <f t="shared" si="1"/>
        <v>322.8487496163564</v>
      </c>
      <c r="Q20" s="16">
        <f t="shared" si="3"/>
        <v>0</v>
      </c>
      <c r="R20" s="16">
        <f t="shared" si="4"/>
        <v>0</v>
      </c>
      <c r="S20" s="16">
        <f t="shared" si="5"/>
        <v>0</v>
      </c>
      <c r="T20" s="16">
        <f t="shared" si="6"/>
        <v>322.8487496163564</v>
      </c>
      <c r="U20" s="16">
        <f t="shared" si="7"/>
        <v>0</v>
      </c>
      <c r="V20" s="16">
        <f t="shared" si="8"/>
        <v>0</v>
      </c>
      <c r="W20" s="16">
        <f t="shared" si="9"/>
        <v>0</v>
      </c>
      <c r="X20" s="16">
        <f t="shared" si="10"/>
        <v>0</v>
      </c>
      <c r="Y20" s="16">
        <f t="shared" si="11"/>
        <v>0</v>
      </c>
      <c r="Z20" s="16">
        <f t="shared" si="12"/>
        <v>0</v>
      </c>
      <c r="AA20" s="16">
        <f t="shared" si="13"/>
        <v>0</v>
      </c>
      <c r="AB20" s="17">
        <f t="shared" si="14"/>
        <v>322.8487496163564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14</v>
      </c>
      <c r="B21" s="52" t="s">
        <v>136</v>
      </c>
      <c r="C21" s="62" t="s">
        <v>135</v>
      </c>
      <c r="D21" s="70" t="s">
        <v>57</v>
      </c>
      <c r="E21" s="4"/>
      <c r="F21" s="4">
        <v>6</v>
      </c>
      <c r="G21" s="2"/>
      <c r="H21" s="2"/>
      <c r="I21" s="2"/>
      <c r="J21" s="2"/>
      <c r="K21" s="2"/>
      <c r="L21" s="2"/>
      <c r="M21" s="2"/>
      <c r="N21" s="2"/>
      <c r="O21" s="2"/>
      <c r="P21" s="12">
        <f t="shared" si="1"/>
        <v>277.09125905568123</v>
      </c>
      <c r="Q21" s="16">
        <f t="shared" si="3"/>
        <v>0</v>
      </c>
      <c r="R21" s="16">
        <f t="shared" si="4"/>
        <v>277.09125905568123</v>
      </c>
      <c r="S21" s="16">
        <f t="shared" si="5"/>
        <v>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6">
        <f t="shared" si="9"/>
        <v>0</v>
      </c>
      <c r="X21" s="16">
        <f t="shared" si="10"/>
        <v>0</v>
      </c>
      <c r="Y21" s="16">
        <f t="shared" si="11"/>
        <v>0</v>
      </c>
      <c r="Z21" s="16">
        <f t="shared" si="12"/>
        <v>0</v>
      </c>
      <c r="AA21" s="16">
        <f t="shared" si="13"/>
        <v>0</v>
      </c>
      <c r="AB21" s="17">
        <f t="shared" si="14"/>
        <v>277.09125905568123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15</v>
      </c>
      <c r="B22" s="1"/>
      <c r="C22" s="62" t="s">
        <v>258</v>
      </c>
      <c r="D22" s="64" t="s">
        <v>260</v>
      </c>
      <c r="E22" s="1"/>
      <c r="F22" s="3"/>
      <c r="G22" s="2"/>
      <c r="H22" s="2"/>
      <c r="I22" s="2"/>
      <c r="J22" s="2">
        <v>5</v>
      </c>
      <c r="K22" s="2"/>
      <c r="L22" s="2"/>
      <c r="M22" s="2"/>
      <c r="N22" s="2"/>
      <c r="O22" s="2"/>
      <c r="P22" s="12">
        <f t="shared" si="1"/>
        <v>216.21749525714978</v>
      </c>
      <c r="Q22" s="16">
        <f t="shared" si="3"/>
        <v>0</v>
      </c>
      <c r="R22" s="16">
        <f t="shared" si="4"/>
        <v>0</v>
      </c>
      <c r="S22" s="16">
        <f t="shared" si="5"/>
        <v>0</v>
      </c>
      <c r="T22" s="16">
        <f t="shared" si="6"/>
        <v>0</v>
      </c>
      <c r="U22" s="16">
        <f t="shared" si="7"/>
        <v>0</v>
      </c>
      <c r="V22" s="16">
        <f t="shared" si="8"/>
        <v>216.21749525714978</v>
      </c>
      <c r="W22" s="16">
        <f t="shared" si="9"/>
        <v>0</v>
      </c>
      <c r="X22" s="16">
        <f t="shared" si="10"/>
        <v>0</v>
      </c>
      <c r="Y22" s="16">
        <f t="shared" si="11"/>
        <v>0</v>
      </c>
      <c r="Z22" s="16">
        <f t="shared" si="12"/>
        <v>0</v>
      </c>
      <c r="AA22" s="16">
        <f t="shared" si="13"/>
        <v>0</v>
      </c>
      <c r="AB22" s="17">
        <f t="shared" si="14"/>
        <v>216.21749525714978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16</v>
      </c>
      <c r="B23" s="1" t="s">
        <v>138</v>
      </c>
      <c r="C23" s="66" t="s">
        <v>55</v>
      </c>
      <c r="D23" s="64" t="s">
        <v>56</v>
      </c>
      <c r="E23" s="1"/>
      <c r="F23" s="7">
        <v>7</v>
      </c>
      <c r="G23" s="2"/>
      <c r="H23" s="2"/>
      <c r="I23" s="2"/>
      <c r="J23" s="2"/>
      <c r="K23" s="2"/>
      <c r="L23" s="2"/>
      <c r="M23" s="2"/>
      <c r="N23" s="2"/>
      <c r="O23" s="2"/>
      <c r="P23" s="12">
        <f t="shared" si="1"/>
        <v>210.14446942506805</v>
      </c>
      <c r="Q23" s="16">
        <f t="shared" si="3"/>
        <v>0</v>
      </c>
      <c r="R23" s="16">
        <f t="shared" si="4"/>
        <v>210.14446942506805</v>
      </c>
      <c r="S23" s="16">
        <f t="shared" si="5"/>
        <v>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6">
        <f t="shared" si="9"/>
        <v>0</v>
      </c>
      <c r="X23" s="16">
        <f t="shared" si="10"/>
        <v>0</v>
      </c>
      <c r="Y23" s="16">
        <f t="shared" si="11"/>
        <v>0</v>
      </c>
      <c r="Z23" s="16">
        <f t="shared" si="12"/>
        <v>0</v>
      </c>
      <c r="AA23" s="16">
        <f t="shared" si="13"/>
        <v>0</v>
      </c>
      <c r="AB23" s="17">
        <f t="shared" si="14"/>
        <v>210.14446942506805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17</v>
      </c>
      <c r="B24" s="7"/>
      <c r="C24" s="82" t="s">
        <v>172</v>
      </c>
      <c r="D24" s="30" t="s">
        <v>177</v>
      </c>
      <c r="E24" s="8"/>
      <c r="F24" s="3"/>
      <c r="G24" s="2">
        <v>4</v>
      </c>
      <c r="H24" s="2"/>
      <c r="I24" s="2"/>
      <c r="J24" s="2"/>
      <c r="K24" s="2"/>
      <c r="L24" s="2"/>
      <c r="M24" s="2"/>
      <c r="N24" s="2"/>
      <c r="O24" s="2"/>
      <c r="P24" s="12">
        <f t="shared" si="1"/>
        <v>197.9100130080564</v>
      </c>
      <c r="Q24" s="16">
        <f t="shared" si="3"/>
        <v>0</v>
      </c>
      <c r="R24" s="16">
        <f t="shared" si="4"/>
        <v>0</v>
      </c>
      <c r="S24" s="16">
        <f t="shared" si="5"/>
        <v>197.9100130080564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6">
        <f t="shared" si="9"/>
        <v>0</v>
      </c>
      <c r="X24" s="16">
        <f t="shared" si="10"/>
        <v>0</v>
      </c>
      <c r="Y24" s="16">
        <f t="shared" si="11"/>
        <v>0</v>
      </c>
      <c r="Z24" s="16">
        <f t="shared" si="12"/>
        <v>0</v>
      </c>
      <c r="AA24" s="16">
        <f t="shared" si="13"/>
        <v>0</v>
      </c>
      <c r="AB24" s="17">
        <f t="shared" si="14"/>
        <v>197.9100130080564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18</v>
      </c>
      <c r="B25" s="3" t="s">
        <v>207</v>
      </c>
      <c r="C25" s="27" t="s">
        <v>206</v>
      </c>
      <c r="D25" s="3" t="s">
        <v>208</v>
      </c>
      <c r="E25" s="3"/>
      <c r="F25" s="3"/>
      <c r="G25" s="2"/>
      <c r="H25" s="2">
        <v>4</v>
      </c>
      <c r="I25" s="2"/>
      <c r="J25" s="2"/>
      <c r="K25" s="2"/>
      <c r="L25" s="2"/>
      <c r="M25" s="2"/>
      <c r="N25" s="2"/>
      <c r="O25" s="2"/>
      <c r="P25" s="12">
        <f t="shared" si="1"/>
        <v>197.9100130080564</v>
      </c>
      <c r="Q25" s="16">
        <f t="shared" si="3"/>
        <v>0</v>
      </c>
      <c r="R25" s="16">
        <f t="shared" si="4"/>
        <v>0</v>
      </c>
      <c r="S25" s="16">
        <f t="shared" si="5"/>
        <v>0</v>
      </c>
      <c r="T25" s="16">
        <f t="shared" si="6"/>
        <v>197.9100130080564</v>
      </c>
      <c r="U25" s="16">
        <f t="shared" si="7"/>
        <v>0</v>
      </c>
      <c r="V25" s="16">
        <f t="shared" si="8"/>
        <v>0</v>
      </c>
      <c r="W25" s="16">
        <f t="shared" si="9"/>
        <v>0</v>
      </c>
      <c r="X25" s="16">
        <f t="shared" si="10"/>
        <v>0</v>
      </c>
      <c r="Y25" s="16">
        <f t="shared" si="11"/>
        <v>0</v>
      </c>
      <c r="Z25" s="16">
        <f t="shared" si="12"/>
        <v>0</v>
      </c>
      <c r="AA25" s="16">
        <f t="shared" si="13"/>
        <v>0</v>
      </c>
      <c r="AB25" s="17">
        <f t="shared" si="14"/>
        <v>197.9100130080564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19</v>
      </c>
      <c r="B26" s="56" t="s">
        <v>76</v>
      </c>
      <c r="C26" s="56" t="s">
        <v>19</v>
      </c>
      <c r="D26" s="56" t="s">
        <v>24</v>
      </c>
      <c r="E26" s="4">
        <v>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1"/>
        <v>121.19999999999999</v>
      </c>
      <c r="Q26" s="16">
        <f t="shared" si="3"/>
        <v>121.19999999999999</v>
      </c>
      <c r="R26" s="16">
        <f t="shared" si="4"/>
        <v>0</v>
      </c>
      <c r="S26" s="16">
        <f t="shared" si="5"/>
        <v>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6">
        <f t="shared" si="9"/>
        <v>0</v>
      </c>
      <c r="X26" s="16">
        <f t="shared" si="10"/>
        <v>0</v>
      </c>
      <c r="Y26" s="16">
        <f t="shared" si="11"/>
        <v>0</v>
      </c>
      <c r="Z26" s="16">
        <f t="shared" si="12"/>
        <v>0</v>
      </c>
      <c r="AA26" s="16">
        <f t="shared" si="13"/>
        <v>0</v>
      </c>
      <c r="AB26" s="17">
        <f t="shared" si="14"/>
        <v>121.19999999999999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20</v>
      </c>
      <c r="B27" s="25"/>
      <c r="C27" s="28" t="s">
        <v>259</v>
      </c>
      <c r="D27" s="13" t="s">
        <v>261</v>
      </c>
      <c r="E27" s="13"/>
      <c r="F27" s="13"/>
      <c r="G27" s="2"/>
      <c r="H27" s="2"/>
      <c r="I27" s="2"/>
      <c r="J27" s="2">
        <v>6</v>
      </c>
      <c r="K27" s="2"/>
      <c r="L27" s="2"/>
      <c r="M27" s="2"/>
      <c r="N27" s="2"/>
      <c r="O27" s="2"/>
      <c r="P27" s="12">
        <f t="shared" si="1"/>
        <v>121.19999999999999</v>
      </c>
      <c r="Q27" s="16">
        <f t="shared" si="3"/>
        <v>0</v>
      </c>
      <c r="R27" s="16">
        <f t="shared" si="4"/>
        <v>0</v>
      </c>
      <c r="S27" s="16">
        <f t="shared" si="5"/>
        <v>0</v>
      </c>
      <c r="T27" s="16">
        <f t="shared" si="6"/>
        <v>0</v>
      </c>
      <c r="U27" s="16">
        <f t="shared" si="7"/>
        <v>0</v>
      </c>
      <c r="V27" s="16">
        <f t="shared" si="8"/>
        <v>121.19999999999999</v>
      </c>
      <c r="W27" s="16">
        <f t="shared" si="9"/>
        <v>0</v>
      </c>
      <c r="X27" s="16">
        <f t="shared" si="10"/>
        <v>0</v>
      </c>
      <c r="Y27" s="16">
        <f t="shared" si="11"/>
        <v>0</v>
      </c>
      <c r="Z27" s="16">
        <f t="shared" si="12"/>
        <v>0</v>
      </c>
      <c r="AA27" s="16">
        <f t="shared" si="13"/>
        <v>0</v>
      </c>
      <c r="AB27" s="17">
        <f t="shared" si="14"/>
        <v>121.19999999999999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21</v>
      </c>
      <c r="B28" s="4"/>
      <c r="C28" s="1" t="s">
        <v>139</v>
      </c>
      <c r="D28" s="4" t="s">
        <v>140</v>
      </c>
      <c r="E28" s="4"/>
      <c r="F28" s="4">
        <v>9</v>
      </c>
      <c r="G28" s="2"/>
      <c r="H28" s="2"/>
      <c r="I28" s="2"/>
      <c r="J28" s="2"/>
      <c r="K28" s="2"/>
      <c r="L28" s="2"/>
      <c r="M28" s="2"/>
      <c r="N28" s="2"/>
      <c r="O28" s="2"/>
      <c r="P28" s="12">
        <f t="shared" si="1"/>
        <v>101</v>
      </c>
      <c r="Q28" s="16">
        <f t="shared" si="3"/>
        <v>0</v>
      </c>
      <c r="R28" s="16">
        <f t="shared" si="4"/>
        <v>101</v>
      </c>
      <c r="S28" s="16">
        <f t="shared" si="5"/>
        <v>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6">
        <f t="shared" si="9"/>
        <v>0</v>
      </c>
      <c r="X28" s="16">
        <f t="shared" si="10"/>
        <v>0</v>
      </c>
      <c r="Y28" s="16">
        <f t="shared" si="11"/>
        <v>0</v>
      </c>
      <c r="Z28" s="16">
        <f t="shared" si="12"/>
        <v>0</v>
      </c>
      <c r="AA28" s="16">
        <f t="shared" si="13"/>
        <v>0</v>
      </c>
      <c r="AB28" s="17">
        <f t="shared" si="14"/>
        <v>101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22</v>
      </c>
      <c r="B29" s="1"/>
      <c r="C29" s="30" t="s">
        <v>173</v>
      </c>
      <c r="D29" s="30" t="s">
        <v>178</v>
      </c>
      <c r="E29" s="3"/>
      <c r="F29" s="3"/>
      <c r="G29" s="2">
        <v>5</v>
      </c>
      <c r="H29" s="2"/>
      <c r="I29" s="2"/>
      <c r="J29" s="2"/>
      <c r="K29" s="2"/>
      <c r="L29" s="2"/>
      <c r="M29" s="2"/>
      <c r="N29" s="2"/>
      <c r="O29" s="2"/>
      <c r="P29" s="12">
        <f t="shared" si="1"/>
        <v>101</v>
      </c>
      <c r="Q29" s="16">
        <f t="shared" si="3"/>
        <v>0</v>
      </c>
      <c r="R29" s="16">
        <f t="shared" si="4"/>
        <v>0</v>
      </c>
      <c r="S29" s="16">
        <f t="shared" si="5"/>
        <v>101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6">
        <f t="shared" si="9"/>
        <v>0</v>
      </c>
      <c r="X29" s="16">
        <f t="shared" si="10"/>
        <v>0</v>
      </c>
      <c r="Y29" s="16">
        <f t="shared" si="11"/>
        <v>0</v>
      </c>
      <c r="Z29" s="16">
        <f t="shared" si="12"/>
        <v>0</v>
      </c>
      <c r="AA29" s="16">
        <f t="shared" si="13"/>
        <v>0</v>
      </c>
      <c r="AB29" s="17">
        <f t="shared" si="14"/>
        <v>101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23</v>
      </c>
      <c r="B30" s="7"/>
      <c r="C30" s="30" t="s">
        <v>209</v>
      </c>
      <c r="D30" s="7" t="s">
        <v>210</v>
      </c>
      <c r="E30" s="7"/>
      <c r="F30" s="7"/>
      <c r="G30" s="2"/>
      <c r="H30" s="2">
        <v>5</v>
      </c>
      <c r="I30" s="2"/>
      <c r="J30" s="2"/>
      <c r="K30" s="2"/>
      <c r="L30" s="2"/>
      <c r="M30" s="2"/>
      <c r="N30" s="2"/>
      <c r="O30" s="2"/>
      <c r="P30" s="12">
        <f t="shared" si="1"/>
        <v>101</v>
      </c>
      <c r="Q30" s="16">
        <f t="shared" si="3"/>
        <v>0</v>
      </c>
      <c r="R30" s="16">
        <f t="shared" si="4"/>
        <v>0</v>
      </c>
      <c r="S30" s="16">
        <f t="shared" si="5"/>
        <v>0</v>
      </c>
      <c r="T30" s="16">
        <f t="shared" si="6"/>
        <v>101</v>
      </c>
      <c r="U30" s="16">
        <f t="shared" si="7"/>
        <v>0</v>
      </c>
      <c r="V30" s="16">
        <f t="shared" si="8"/>
        <v>0</v>
      </c>
      <c r="W30" s="16">
        <f t="shared" si="9"/>
        <v>0</v>
      </c>
      <c r="X30" s="16">
        <f t="shared" si="10"/>
        <v>0</v>
      </c>
      <c r="Y30" s="16">
        <f t="shared" si="11"/>
        <v>0</v>
      </c>
      <c r="Z30" s="16">
        <f t="shared" si="12"/>
        <v>0</v>
      </c>
      <c r="AA30" s="16">
        <f t="shared" si="13"/>
        <v>0</v>
      </c>
      <c r="AB30" s="17">
        <f t="shared" si="14"/>
        <v>101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24</v>
      </c>
      <c r="B31" s="3"/>
      <c r="C31" s="28" t="s">
        <v>337</v>
      </c>
      <c r="D31" s="51" t="s">
        <v>338</v>
      </c>
      <c r="E31" s="3"/>
      <c r="F31" s="3"/>
      <c r="G31" s="2"/>
      <c r="H31" s="2"/>
      <c r="I31" s="2"/>
      <c r="J31" s="2"/>
      <c r="K31" s="2">
        <v>5</v>
      </c>
      <c r="L31" s="2"/>
      <c r="M31" s="2"/>
      <c r="N31" s="2"/>
      <c r="O31" s="2"/>
      <c r="P31" s="12">
        <f t="shared" si="1"/>
        <v>4.089986991943604</v>
      </c>
      <c r="Q31" s="16">
        <f aca="true" t="shared" si="15" ref="Q31:AA31">IF(OR(E31="",E31="-"),0,E$8*(101+1000*LOG10(E$7/E31)))</f>
        <v>0</v>
      </c>
      <c r="R31" s="16">
        <f t="shared" si="15"/>
        <v>0</v>
      </c>
      <c r="S31" s="16">
        <f t="shared" si="15"/>
        <v>0</v>
      </c>
      <c r="T31" s="16">
        <f t="shared" si="15"/>
        <v>0</v>
      </c>
      <c r="U31" s="16">
        <f t="shared" si="15"/>
        <v>0</v>
      </c>
      <c r="V31" s="16">
        <f t="shared" si="15"/>
        <v>0</v>
      </c>
      <c r="W31" s="16">
        <f t="shared" si="15"/>
        <v>4.089986991943604</v>
      </c>
      <c r="X31" s="16">
        <f t="shared" si="15"/>
        <v>0</v>
      </c>
      <c r="Y31" s="16">
        <f t="shared" si="15"/>
        <v>0</v>
      </c>
      <c r="Z31" s="16">
        <f t="shared" si="15"/>
        <v>0</v>
      </c>
      <c r="AA31" s="16">
        <f t="shared" si="15"/>
        <v>0</v>
      </c>
      <c r="AB31" s="17">
        <f>SUM(Q31:AA31)</f>
        <v>4.089986991943604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25</v>
      </c>
      <c r="B32" s="3"/>
      <c r="C32" s="1"/>
      <c r="D32" s="1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1"/>
        <v>0</v>
      </c>
      <c r="Q32" s="16">
        <f t="shared" si="3"/>
        <v>0</v>
      </c>
      <c r="R32" s="16">
        <f t="shared" si="4"/>
        <v>0</v>
      </c>
      <c r="S32" s="16">
        <f t="shared" si="5"/>
        <v>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6">
        <f t="shared" si="9"/>
        <v>0</v>
      </c>
      <c r="X32" s="16">
        <f t="shared" si="10"/>
        <v>0</v>
      </c>
      <c r="Y32" s="16">
        <f t="shared" si="11"/>
        <v>0</v>
      </c>
      <c r="Z32" s="16">
        <f t="shared" si="12"/>
        <v>0</v>
      </c>
      <c r="AA32" s="16">
        <f t="shared" si="13"/>
        <v>0</v>
      </c>
      <c r="AB32" s="17">
        <f t="shared" si="14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26</v>
      </c>
      <c r="B33" s="7"/>
      <c r="C33" s="7"/>
      <c r="D33" s="7"/>
      <c r="E33" s="7"/>
      <c r="F33" s="7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1"/>
        <v>0</v>
      </c>
      <c r="Q33" s="16">
        <f t="shared" si="3"/>
        <v>0</v>
      </c>
      <c r="R33" s="16">
        <f t="shared" si="4"/>
        <v>0</v>
      </c>
      <c r="S33" s="16">
        <f t="shared" si="5"/>
        <v>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6">
        <f t="shared" si="9"/>
        <v>0</v>
      </c>
      <c r="X33" s="16">
        <f t="shared" si="10"/>
        <v>0</v>
      </c>
      <c r="Y33" s="16">
        <f t="shared" si="11"/>
        <v>0</v>
      </c>
      <c r="Z33" s="16">
        <f t="shared" si="12"/>
        <v>0</v>
      </c>
      <c r="AA33" s="16">
        <f t="shared" si="13"/>
        <v>0</v>
      </c>
      <c r="AB33" s="17">
        <f t="shared" si="14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27</v>
      </c>
      <c r="B34" s="1"/>
      <c r="C34" s="1"/>
      <c r="D34" s="1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"/>
        <v>0</v>
      </c>
      <c r="Q34" s="16">
        <f t="shared" si="3"/>
        <v>0</v>
      </c>
      <c r="R34" s="16">
        <f t="shared" si="4"/>
        <v>0</v>
      </c>
      <c r="S34" s="16">
        <f t="shared" si="5"/>
        <v>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0</v>
      </c>
      <c r="AA34" s="16">
        <f t="shared" si="13"/>
        <v>0</v>
      </c>
      <c r="AB34" s="17">
        <f t="shared" si="14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28</v>
      </c>
      <c r="B35" s="4"/>
      <c r="C35" s="28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0</v>
      </c>
      <c r="Q35" s="16">
        <f t="shared" si="3"/>
        <v>0</v>
      </c>
      <c r="R35" s="16">
        <f t="shared" si="4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14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29</v>
      </c>
      <c r="B36" s="13"/>
      <c r="C36" s="1"/>
      <c r="D36" s="1"/>
      <c r="E36" s="13"/>
      <c r="F36" s="13"/>
      <c r="G36" s="2"/>
      <c r="H36" s="3"/>
      <c r="I36" s="3"/>
      <c r="J36" s="2"/>
      <c r="K36" s="2"/>
      <c r="L36" s="2"/>
      <c r="M36" s="2"/>
      <c r="N36" s="2"/>
      <c r="O36" s="2"/>
      <c r="P36" s="12">
        <f t="shared" si="1"/>
        <v>0</v>
      </c>
      <c r="Q36" s="16">
        <f t="shared" si="3"/>
        <v>0</v>
      </c>
      <c r="R36" s="16">
        <f t="shared" si="4"/>
        <v>0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14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30</v>
      </c>
      <c r="B37" s="4"/>
      <c r="C37" s="28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"/>
        <v>0</v>
      </c>
      <c r="Q37" s="16">
        <f t="shared" si="3"/>
        <v>0</v>
      </c>
      <c r="R37" s="16">
        <f t="shared" si="4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0</v>
      </c>
      <c r="Z37" s="16">
        <f t="shared" si="12"/>
        <v>0</v>
      </c>
      <c r="AA37" s="16">
        <f t="shared" si="13"/>
        <v>0</v>
      </c>
      <c r="AB37" s="17">
        <f t="shared" si="14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31</v>
      </c>
      <c r="B38" s="1"/>
      <c r="C38" s="1"/>
      <c r="D38" s="1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0</v>
      </c>
      <c r="Q38" s="16">
        <f t="shared" si="3"/>
        <v>0</v>
      </c>
      <c r="R38" s="16">
        <f t="shared" si="4"/>
        <v>0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0</v>
      </c>
      <c r="AA38" s="16">
        <f t="shared" si="13"/>
        <v>0</v>
      </c>
      <c r="AB38" s="17">
        <f t="shared" si="14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32</v>
      </c>
      <c r="B39" s="1"/>
      <c r="C39" s="27"/>
      <c r="D39" s="1"/>
      <c r="E39" s="1"/>
      <c r="F39" s="3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"/>
        <v>0</v>
      </c>
      <c r="Q39" s="16">
        <f t="shared" si="3"/>
        <v>0</v>
      </c>
      <c r="R39" s="16">
        <f t="shared" si="4"/>
        <v>0</v>
      </c>
      <c r="S39" s="16">
        <f t="shared" si="5"/>
        <v>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14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33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"/>
        <v>0</v>
      </c>
      <c r="Q40" s="16">
        <f t="shared" si="3"/>
        <v>0</v>
      </c>
      <c r="R40" s="16">
        <f t="shared" si="4"/>
        <v>0</v>
      </c>
      <c r="S40" s="16">
        <f t="shared" si="5"/>
        <v>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14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34</v>
      </c>
      <c r="B41" s="4"/>
      <c r="C41" s="1"/>
      <c r="D41" s="1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"/>
        <v>0</v>
      </c>
      <c r="Q41" s="16">
        <f t="shared" si="3"/>
        <v>0</v>
      </c>
      <c r="R41" s="16">
        <f t="shared" si="4"/>
        <v>0</v>
      </c>
      <c r="S41" s="16">
        <f t="shared" si="5"/>
        <v>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14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35</v>
      </c>
      <c r="B42" s="7"/>
      <c r="C42" s="7"/>
      <c r="D42" s="9"/>
      <c r="E42" s="8"/>
      <c r="F42" s="7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"/>
        <v>0</v>
      </c>
      <c r="Q42" s="16">
        <f t="shared" si="3"/>
        <v>0</v>
      </c>
      <c r="R42" s="16">
        <f t="shared" si="4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0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14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37</v>
      </c>
      <c r="B43" s="7"/>
      <c r="C43" s="1"/>
      <c r="D43" s="11"/>
      <c r="E43" s="7"/>
      <c r="F43" s="7"/>
      <c r="G43" s="2"/>
      <c r="H43" s="2"/>
      <c r="I43" s="2"/>
      <c r="J43" s="2"/>
      <c r="K43" s="2"/>
      <c r="L43" s="2"/>
      <c r="P43" s="12">
        <f t="shared" si="1"/>
        <v>0</v>
      </c>
      <c r="Q43" s="16">
        <f t="shared" si="3"/>
        <v>0</v>
      </c>
      <c r="R43" s="16">
        <f t="shared" si="4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1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38</v>
      </c>
      <c r="B44" s="1"/>
      <c r="C44" s="1"/>
      <c r="D44" s="1"/>
      <c r="E44" s="7"/>
      <c r="F44" s="4"/>
      <c r="G44" s="2"/>
      <c r="H44" s="2"/>
      <c r="I44" s="2"/>
      <c r="J44" s="2"/>
      <c r="K44" s="2"/>
      <c r="L44" s="2"/>
      <c r="M44" s="2"/>
      <c r="N44" s="2"/>
      <c r="O44" s="2"/>
      <c r="P44" s="12">
        <f aca="true" t="shared" si="16" ref="P44:P53">AB44</f>
        <v>0</v>
      </c>
      <c r="Q44" s="16">
        <f t="shared" si="3"/>
        <v>0</v>
      </c>
      <c r="R44" s="16">
        <f t="shared" si="4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1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39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6"/>
        <v>0</v>
      </c>
      <c r="Q45" s="16">
        <f t="shared" si="3"/>
        <v>0</v>
      </c>
      <c r="R45" s="16">
        <f t="shared" si="4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1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40</v>
      </c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6"/>
        <v>0</v>
      </c>
      <c r="Q46" s="16">
        <f t="shared" si="3"/>
        <v>0</v>
      </c>
      <c r="R46" s="16">
        <f t="shared" si="4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1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41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6"/>
        <v>0</v>
      </c>
      <c r="Q47" s="16">
        <f t="shared" si="3"/>
        <v>0</v>
      </c>
      <c r="R47" s="16">
        <f t="shared" si="4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1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42</v>
      </c>
      <c r="B48" s="1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6"/>
        <v>0</v>
      </c>
      <c r="Q48" s="16">
        <f t="shared" si="3"/>
        <v>0</v>
      </c>
      <c r="R48" s="16">
        <f t="shared" si="4"/>
        <v>0</v>
      </c>
      <c r="S48" s="16">
        <f t="shared" si="5"/>
        <v>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6">
        <f t="shared" si="9"/>
        <v>0</v>
      </c>
      <c r="X48" s="16">
        <f t="shared" si="10"/>
        <v>0</v>
      </c>
      <c r="Y48" s="16">
        <f t="shared" si="11"/>
        <v>0</v>
      </c>
      <c r="Z48" s="16">
        <f t="shared" si="12"/>
        <v>0</v>
      </c>
      <c r="AA48" s="16">
        <f t="shared" si="13"/>
        <v>0</v>
      </c>
      <c r="AB48" s="17">
        <f t="shared" si="14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43</v>
      </c>
      <c r="B49" s="14"/>
      <c r="C49" s="1"/>
      <c r="D49" s="1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6"/>
        <v>0</v>
      </c>
      <c r="Q49" s="16">
        <f t="shared" si="3"/>
        <v>0</v>
      </c>
      <c r="R49" s="16">
        <f t="shared" si="4"/>
        <v>0</v>
      </c>
      <c r="S49" s="16">
        <f t="shared" si="5"/>
        <v>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6">
        <f t="shared" si="9"/>
        <v>0</v>
      </c>
      <c r="X49" s="16">
        <f t="shared" si="10"/>
        <v>0</v>
      </c>
      <c r="Y49" s="16">
        <f t="shared" si="11"/>
        <v>0</v>
      </c>
      <c r="Z49" s="16">
        <f t="shared" si="12"/>
        <v>0</v>
      </c>
      <c r="AA49" s="16">
        <f t="shared" si="13"/>
        <v>0</v>
      </c>
      <c r="AB49" s="17">
        <f t="shared" si="14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44</v>
      </c>
      <c r="B50" s="1"/>
      <c r="C50" s="1"/>
      <c r="D50" s="15"/>
      <c r="E50" s="15"/>
      <c r="F50" s="15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6"/>
        <v>0</v>
      </c>
      <c r="Q50" s="16">
        <f t="shared" si="3"/>
        <v>0</v>
      </c>
      <c r="R50" s="16">
        <f t="shared" si="4"/>
        <v>0</v>
      </c>
      <c r="S50" s="16">
        <f t="shared" si="5"/>
        <v>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6">
        <f t="shared" si="9"/>
        <v>0</v>
      </c>
      <c r="X50" s="16">
        <f t="shared" si="10"/>
        <v>0</v>
      </c>
      <c r="Y50" s="16">
        <f t="shared" si="11"/>
        <v>0</v>
      </c>
      <c r="Z50" s="16">
        <f t="shared" si="12"/>
        <v>0</v>
      </c>
      <c r="AA50" s="16">
        <f t="shared" si="13"/>
        <v>0</v>
      </c>
      <c r="AB50" s="17">
        <f t="shared" si="14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45</v>
      </c>
      <c r="B51" s="7"/>
      <c r="C51" s="10"/>
      <c r="D51" s="10"/>
      <c r="E51" s="8"/>
      <c r="F51" s="4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6"/>
        <v>0</v>
      </c>
      <c r="Q51" s="16">
        <f t="shared" si="3"/>
        <v>0</v>
      </c>
      <c r="R51" s="16">
        <f t="shared" si="4"/>
        <v>0</v>
      </c>
      <c r="S51" s="16">
        <f t="shared" si="5"/>
        <v>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6">
        <f t="shared" si="9"/>
        <v>0</v>
      </c>
      <c r="X51" s="16">
        <f t="shared" si="10"/>
        <v>0</v>
      </c>
      <c r="Y51" s="16">
        <f t="shared" si="11"/>
        <v>0</v>
      </c>
      <c r="Z51" s="16">
        <f t="shared" si="12"/>
        <v>0</v>
      </c>
      <c r="AA51" s="16">
        <f t="shared" si="13"/>
        <v>0</v>
      </c>
      <c r="AB51" s="17">
        <f t="shared" si="14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46</v>
      </c>
      <c r="B52" s="7"/>
      <c r="C52" s="7"/>
      <c r="D52" s="8"/>
      <c r="E52" s="8"/>
      <c r="F52" s="7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6"/>
        <v>0</v>
      </c>
      <c r="Q52" s="16">
        <f t="shared" si="3"/>
        <v>0</v>
      </c>
      <c r="R52" s="16">
        <f t="shared" si="4"/>
        <v>0</v>
      </c>
      <c r="S52" s="16">
        <f t="shared" si="5"/>
        <v>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6">
        <f t="shared" si="9"/>
        <v>0</v>
      </c>
      <c r="X52" s="16">
        <f t="shared" si="10"/>
        <v>0</v>
      </c>
      <c r="Y52" s="16">
        <f t="shared" si="11"/>
        <v>0</v>
      </c>
      <c r="Z52" s="16">
        <f t="shared" si="12"/>
        <v>0</v>
      </c>
      <c r="AA52" s="16">
        <f t="shared" si="13"/>
        <v>0</v>
      </c>
      <c r="AB52" s="17">
        <f t="shared" si="14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47</v>
      </c>
      <c r="B53" s="4"/>
      <c r="C53" s="1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6"/>
        <v>0</v>
      </c>
      <c r="Q53" s="16">
        <f t="shared" si="3"/>
        <v>0</v>
      </c>
      <c r="R53" s="16">
        <f t="shared" si="4"/>
        <v>0</v>
      </c>
      <c r="S53" s="16">
        <f t="shared" si="5"/>
        <v>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6">
        <f t="shared" si="9"/>
        <v>0</v>
      </c>
      <c r="X53" s="16">
        <f t="shared" si="10"/>
        <v>0</v>
      </c>
      <c r="Y53" s="16">
        <f t="shared" si="11"/>
        <v>0</v>
      </c>
      <c r="Z53" s="16">
        <f t="shared" si="12"/>
        <v>0</v>
      </c>
      <c r="AA53" s="16">
        <f t="shared" si="13"/>
        <v>0</v>
      </c>
      <c r="AB53" s="17">
        <f t="shared" si="14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zoomScale="65" zoomScaleNormal="65" zoomScalePageLayoutView="0" workbookViewId="0" topLeftCell="A1">
      <selection activeCell="M13" sqref="M13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12</v>
      </c>
      <c r="B4" s="98"/>
      <c r="C4" s="98"/>
      <c r="D4" s="98"/>
      <c r="E4" s="98"/>
      <c r="F4" s="98"/>
      <c r="G4" s="98"/>
      <c r="H4" s="98"/>
      <c r="J4" s="37">
        <f>SUM(E7:M7)/8</f>
        <v>7.125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tr">
        <f>'T1'!E6:O6</f>
        <v>Włocławek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 t="s">
        <v>315</v>
      </c>
      <c r="L6" s="31" t="s">
        <v>339</v>
      </c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COUNTIF(E9:E57,"&gt;0")</f>
        <v>10</v>
      </c>
      <c r="F7" s="36">
        <f t="shared" si="0"/>
        <v>8</v>
      </c>
      <c r="G7" s="36">
        <f t="shared" si="0"/>
        <v>5</v>
      </c>
      <c r="H7" s="36">
        <f t="shared" si="0"/>
        <v>6</v>
      </c>
      <c r="I7" s="36">
        <f t="shared" si="0"/>
        <v>7</v>
      </c>
      <c r="J7" s="36">
        <f t="shared" si="0"/>
        <v>8</v>
      </c>
      <c r="K7" s="36">
        <f t="shared" si="0"/>
        <v>7</v>
      </c>
      <c r="L7" s="36">
        <f t="shared" si="0"/>
        <v>6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27"/>
      <c r="C9" s="27" t="s">
        <v>18</v>
      </c>
      <c r="D9" s="27" t="s">
        <v>22</v>
      </c>
      <c r="E9" s="4">
        <v>2</v>
      </c>
      <c r="F9" s="4">
        <v>1</v>
      </c>
      <c r="G9" s="2"/>
      <c r="H9" s="2"/>
      <c r="I9" s="2">
        <v>1</v>
      </c>
      <c r="J9" s="2">
        <v>2</v>
      </c>
      <c r="K9" s="2">
        <v>1</v>
      </c>
      <c r="L9" s="2"/>
      <c r="M9" s="2"/>
      <c r="N9" s="2"/>
      <c r="O9" s="2"/>
      <c r="P9" s="12">
        <f>AB9</f>
        <v>4699.922061817235</v>
      </c>
      <c r="Q9" s="16">
        <f aca="true" t="shared" si="1" ref="Q9:AA9">IF(OR(E9="",E9="-"),0,E$8*(101+1000*LOG10(E$7/E9)))</f>
        <v>959.9640052032225</v>
      </c>
      <c r="R9" s="16">
        <f t="shared" si="1"/>
        <v>1004.0899869919435</v>
      </c>
      <c r="S9" s="16">
        <f t="shared" si="1"/>
        <v>0</v>
      </c>
      <c r="T9" s="16">
        <f t="shared" si="1"/>
        <v>0</v>
      </c>
      <c r="U9" s="16">
        <f t="shared" si="1"/>
        <v>946.0980400142569</v>
      </c>
      <c r="V9" s="16">
        <f t="shared" si="1"/>
        <v>843.6719895935548</v>
      </c>
      <c r="W9" s="16">
        <f t="shared" si="1"/>
        <v>946.0980400142569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f t="shared" si="1"/>
        <v>0</v>
      </c>
      <c r="AB9" s="17">
        <f>SUM(Q9:AA9)</f>
        <v>4699.922061817235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27" t="s">
        <v>83</v>
      </c>
      <c r="C10" s="27" t="s">
        <v>17</v>
      </c>
      <c r="D10" s="27" t="s">
        <v>23</v>
      </c>
      <c r="E10" s="8">
        <v>1</v>
      </c>
      <c r="F10" s="4">
        <v>7</v>
      </c>
      <c r="G10" s="2"/>
      <c r="H10" s="2">
        <v>2</v>
      </c>
      <c r="I10" s="2"/>
      <c r="J10" s="2">
        <v>1</v>
      </c>
      <c r="K10" s="2"/>
      <c r="L10" s="2">
        <v>1</v>
      </c>
      <c r="M10" s="2"/>
      <c r="N10" s="2"/>
      <c r="O10" s="2"/>
      <c r="P10" s="12">
        <f>AB10</f>
        <v>4142.372436471325</v>
      </c>
      <c r="Q10" s="16">
        <f aca="true" t="shared" si="2" ref="Q10:AA32">IF(OR(E10="",E10="-"),0,E$8*(101+1000*LOG10(E$7/E10)))</f>
        <v>1321.2</v>
      </c>
      <c r="R10" s="16">
        <f t="shared" si="2"/>
        <v>158.99194697768672</v>
      </c>
      <c r="S10" s="16">
        <f t="shared" si="2"/>
        <v>0</v>
      </c>
      <c r="T10" s="16">
        <f t="shared" si="2"/>
        <v>578.1212547196624</v>
      </c>
      <c r="U10" s="16">
        <f t="shared" si="2"/>
        <v>0</v>
      </c>
      <c r="V10" s="16">
        <f t="shared" si="2"/>
        <v>1204.907984390332</v>
      </c>
      <c r="W10" s="16">
        <f t="shared" si="2"/>
        <v>0</v>
      </c>
      <c r="X10" s="16">
        <f t="shared" si="2"/>
        <v>879.1512503836436</v>
      </c>
      <c r="Y10" s="16">
        <f t="shared" si="2"/>
        <v>0</v>
      </c>
      <c r="Z10" s="16">
        <f t="shared" si="2"/>
        <v>0</v>
      </c>
      <c r="AA10" s="16">
        <f t="shared" si="2"/>
        <v>0</v>
      </c>
      <c r="AB10" s="17">
        <f aca="true" t="shared" si="3" ref="AB10:AB53">SUM(Q10:AA10)</f>
        <v>4142.372436471325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27"/>
      <c r="C11" s="27" t="s">
        <v>79</v>
      </c>
      <c r="D11" s="27" t="s">
        <v>29</v>
      </c>
      <c r="E11" s="3">
        <v>5</v>
      </c>
      <c r="F11" s="3">
        <v>5</v>
      </c>
      <c r="G11" s="2"/>
      <c r="H11" s="2">
        <v>3</v>
      </c>
      <c r="I11" s="2">
        <v>2</v>
      </c>
      <c r="J11" s="2">
        <v>3</v>
      </c>
      <c r="K11" s="2">
        <v>2</v>
      </c>
      <c r="L11" s="2"/>
      <c r="M11" s="2"/>
      <c r="N11" s="2"/>
      <c r="O11" s="2"/>
      <c r="P11" s="12">
        <f>AB11</f>
        <v>3112.084540543972</v>
      </c>
      <c r="Q11" s="16">
        <f t="shared" si="2"/>
        <v>482.43599479677744</v>
      </c>
      <c r="R11" s="16">
        <f t="shared" si="2"/>
        <v>305.1199826559248</v>
      </c>
      <c r="S11" s="16">
        <f t="shared" si="2"/>
        <v>0</v>
      </c>
      <c r="T11" s="16">
        <f t="shared" si="2"/>
        <v>402.0299956639812</v>
      </c>
      <c r="U11" s="16">
        <f t="shared" si="2"/>
        <v>645.0680443502756</v>
      </c>
      <c r="V11" s="16">
        <f t="shared" si="2"/>
        <v>632.3624787267373</v>
      </c>
      <c r="W11" s="16">
        <f t="shared" si="2"/>
        <v>645.0680443502756</v>
      </c>
      <c r="X11" s="16">
        <f t="shared" si="2"/>
        <v>0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7">
        <f t="shared" si="3"/>
        <v>3112.084540543972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27" t="s">
        <v>84</v>
      </c>
      <c r="C12" s="27" t="s">
        <v>78</v>
      </c>
      <c r="D12" s="27" t="s">
        <v>88</v>
      </c>
      <c r="E12" s="3">
        <v>4</v>
      </c>
      <c r="F12" s="3">
        <v>3</v>
      </c>
      <c r="G12" s="2"/>
      <c r="H12" s="2">
        <v>5</v>
      </c>
      <c r="I12" s="2">
        <v>3</v>
      </c>
      <c r="J12" s="2"/>
      <c r="K12" s="2">
        <v>4</v>
      </c>
      <c r="L12" s="2">
        <v>2</v>
      </c>
      <c r="M12" s="2"/>
      <c r="N12" s="2"/>
      <c r="O12" s="2"/>
      <c r="P12" s="12">
        <f>AB12</f>
        <v>2697.0140774269025</v>
      </c>
      <c r="Q12" s="16">
        <f t="shared" si="2"/>
        <v>598.7280104064452</v>
      </c>
      <c r="R12" s="16">
        <f t="shared" si="2"/>
        <v>526.9687322722812</v>
      </c>
      <c r="S12" s="16">
        <f t="shared" si="2"/>
        <v>0</v>
      </c>
      <c r="T12" s="16">
        <f t="shared" si="2"/>
        <v>180.18124604762482</v>
      </c>
      <c r="U12" s="16">
        <f t="shared" si="2"/>
        <v>468.97678529459444</v>
      </c>
      <c r="V12" s="16">
        <f t="shared" si="2"/>
        <v>0</v>
      </c>
      <c r="W12" s="16">
        <f t="shared" si="2"/>
        <v>344.0380486862945</v>
      </c>
      <c r="X12" s="16">
        <f t="shared" si="2"/>
        <v>578.1212547196624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7">
        <f t="shared" si="3"/>
        <v>2697.0140774269025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27" t="s">
        <v>85</v>
      </c>
      <c r="C13" s="27" t="s">
        <v>45</v>
      </c>
      <c r="D13" s="27" t="s">
        <v>46</v>
      </c>
      <c r="E13" s="13">
        <v>6</v>
      </c>
      <c r="F13" s="13">
        <v>2</v>
      </c>
      <c r="G13" s="2"/>
      <c r="H13" s="3">
        <v>1</v>
      </c>
      <c r="I13" s="3">
        <v>5</v>
      </c>
      <c r="J13" s="2">
        <v>7</v>
      </c>
      <c r="K13" s="2">
        <v>5</v>
      </c>
      <c r="L13" s="2"/>
      <c r="M13" s="2"/>
      <c r="N13" s="2"/>
      <c r="O13" s="2"/>
      <c r="P13" s="12">
        <f>AB13</f>
        <v>2654.6761489809337</v>
      </c>
      <c r="Q13" s="16">
        <f t="shared" si="2"/>
        <v>387.41849953962765</v>
      </c>
      <c r="R13" s="16">
        <f t="shared" si="2"/>
        <v>703.0599913279624</v>
      </c>
      <c r="S13" s="16">
        <f t="shared" si="2"/>
        <v>0</v>
      </c>
      <c r="T13" s="16">
        <f t="shared" si="2"/>
        <v>879.1512503836436</v>
      </c>
      <c r="U13" s="16">
        <f t="shared" si="2"/>
        <v>247.128035678238</v>
      </c>
      <c r="V13" s="16">
        <f t="shared" si="2"/>
        <v>190.79033637322405</v>
      </c>
      <c r="W13" s="16">
        <f t="shared" si="2"/>
        <v>247.128035678238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7">
        <f t="shared" si="3"/>
        <v>2654.6761489809337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27" t="s">
        <v>21</v>
      </c>
      <c r="C14" s="27" t="s">
        <v>28</v>
      </c>
      <c r="D14" s="27" t="s">
        <v>30</v>
      </c>
      <c r="E14" s="3">
        <v>3</v>
      </c>
      <c r="F14" s="3">
        <v>4</v>
      </c>
      <c r="G14" s="2"/>
      <c r="H14" s="2"/>
      <c r="I14" s="2">
        <v>4</v>
      </c>
      <c r="J14" s="2">
        <v>5</v>
      </c>
      <c r="K14" s="2"/>
      <c r="L14" s="2">
        <v>3</v>
      </c>
      <c r="M14" s="2"/>
      <c r="N14" s="2"/>
      <c r="O14" s="2"/>
      <c r="P14" s="12">
        <f>AB14</f>
        <v>2262.8965135377716</v>
      </c>
      <c r="Q14" s="16">
        <f t="shared" si="2"/>
        <v>748.6544943364052</v>
      </c>
      <c r="R14" s="16">
        <f t="shared" si="2"/>
        <v>402.0299956639812</v>
      </c>
      <c r="S14" s="16">
        <f t="shared" si="2"/>
        <v>0</v>
      </c>
      <c r="T14" s="16">
        <f t="shared" si="2"/>
        <v>0</v>
      </c>
      <c r="U14" s="16">
        <f t="shared" si="2"/>
        <v>344.0380486862945</v>
      </c>
      <c r="V14" s="16">
        <f t="shared" si="2"/>
        <v>366.1439791871097</v>
      </c>
      <c r="W14" s="16">
        <f t="shared" si="2"/>
        <v>0</v>
      </c>
      <c r="X14" s="16">
        <f t="shared" si="2"/>
        <v>402.0299956639812</v>
      </c>
      <c r="Y14" s="16">
        <f t="shared" si="2"/>
        <v>0</v>
      </c>
      <c r="Z14" s="16">
        <f t="shared" si="2"/>
        <v>0</v>
      </c>
      <c r="AA14" s="16">
        <f t="shared" si="2"/>
        <v>0</v>
      </c>
      <c r="AB14" s="17">
        <f t="shared" si="3"/>
        <v>2262.8965135377716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28" t="s">
        <v>86</v>
      </c>
      <c r="C15" s="28" t="s">
        <v>80</v>
      </c>
      <c r="D15" s="28" t="s">
        <v>89</v>
      </c>
      <c r="E15" s="8">
        <v>8</v>
      </c>
      <c r="F15" s="3">
        <v>8</v>
      </c>
      <c r="G15" s="2"/>
      <c r="H15" s="2">
        <v>4</v>
      </c>
      <c r="I15" s="2">
        <v>7</v>
      </c>
      <c r="J15" s="2">
        <v>4</v>
      </c>
      <c r="K15" s="2">
        <v>3</v>
      </c>
      <c r="L15" s="2">
        <v>4</v>
      </c>
      <c r="M15" s="2"/>
      <c r="N15" s="2"/>
      <c r="O15" s="2"/>
      <c r="P15" s="12">
        <f>AB15</f>
        <v>1945.087313812402</v>
      </c>
      <c r="Q15" s="16">
        <f t="shared" si="2"/>
        <v>237.49201560966767</v>
      </c>
      <c r="R15" s="16">
        <f t="shared" si="2"/>
        <v>101</v>
      </c>
      <c r="S15" s="16">
        <f t="shared" si="2"/>
        <v>0</v>
      </c>
      <c r="T15" s="16">
        <f t="shared" si="2"/>
        <v>277.09125905568123</v>
      </c>
      <c r="U15" s="16">
        <f t="shared" si="2"/>
        <v>101</v>
      </c>
      <c r="V15" s="16">
        <f t="shared" si="2"/>
        <v>482.43599479677744</v>
      </c>
      <c r="W15" s="16">
        <f t="shared" si="2"/>
        <v>468.97678529459444</v>
      </c>
      <c r="X15" s="16">
        <f t="shared" si="2"/>
        <v>277.09125905568123</v>
      </c>
      <c r="Y15" s="16">
        <f t="shared" si="2"/>
        <v>0</v>
      </c>
      <c r="Z15" s="16">
        <f t="shared" si="2"/>
        <v>0</v>
      </c>
      <c r="AA15" s="16">
        <f t="shared" si="2"/>
        <v>0</v>
      </c>
      <c r="AB15" s="17">
        <f t="shared" si="3"/>
        <v>1945.087313812402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4"/>
      <c r="C16" s="30" t="s">
        <v>179</v>
      </c>
      <c r="D16" s="30" t="s">
        <v>184</v>
      </c>
      <c r="E16" s="4"/>
      <c r="F16" s="4"/>
      <c r="G16" s="2">
        <v>1</v>
      </c>
      <c r="H16" s="2"/>
      <c r="I16" s="2"/>
      <c r="J16" s="2"/>
      <c r="K16" s="2"/>
      <c r="L16" s="2"/>
      <c r="M16" s="2"/>
      <c r="N16" s="2"/>
      <c r="O16" s="2"/>
      <c r="P16" s="12">
        <f>AB16</f>
        <v>799.9700043360189</v>
      </c>
      <c r="Q16" s="16">
        <f t="shared" si="2"/>
        <v>0</v>
      </c>
      <c r="R16" s="16">
        <f t="shared" si="2"/>
        <v>0</v>
      </c>
      <c r="S16" s="16">
        <f t="shared" si="2"/>
        <v>799.9700043360189</v>
      </c>
      <c r="T16" s="16">
        <f t="shared" si="2"/>
        <v>0</v>
      </c>
      <c r="U16" s="16">
        <f t="shared" si="2"/>
        <v>0</v>
      </c>
      <c r="V16" s="16">
        <f t="shared" si="2"/>
        <v>0</v>
      </c>
      <c r="W16" s="16">
        <f t="shared" si="2"/>
        <v>0</v>
      </c>
      <c r="X16" s="16">
        <f t="shared" si="2"/>
        <v>0</v>
      </c>
      <c r="Y16" s="16">
        <f t="shared" si="2"/>
        <v>0</v>
      </c>
      <c r="Z16" s="16">
        <f t="shared" si="2"/>
        <v>0</v>
      </c>
      <c r="AA16" s="16">
        <f t="shared" si="2"/>
        <v>0</v>
      </c>
      <c r="AB16" s="17">
        <f t="shared" si="3"/>
        <v>799.9700043360189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3"/>
      <c r="C17" s="1" t="s">
        <v>230</v>
      </c>
      <c r="D17" s="1" t="s">
        <v>213</v>
      </c>
      <c r="E17" s="1"/>
      <c r="F17" s="3"/>
      <c r="G17" s="2"/>
      <c r="H17" s="2">
        <v>6</v>
      </c>
      <c r="I17" s="2">
        <v>6</v>
      </c>
      <c r="J17" s="2">
        <v>6</v>
      </c>
      <c r="K17" s="2"/>
      <c r="L17" s="2"/>
      <c r="M17" s="2"/>
      <c r="N17" s="2"/>
      <c r="O17" s="2"/>
      <c r="P17" s="12">
        <f>AB17</f>
        <v>540.0732735605732</v>
      </c>
      <c r="Q17" s="16">
        <f t="shared" si="2"/>
        <v>0</v>
      </c>
      <c r="R17" s="16">
        <f t="shared" si="2"/>
        <v>0</v>
      </c>
      <c r="S17" s="16">
        <f t="shared" si="2"/>
        <v>0</v>
      </c>
      <c r="T17" s="16">
        <f t="shared" si="2"/>
        <v>101</v>
      </c>
      <c r="U17" s="16">
        <f t="shared" si="2"/>
        <v>167.94678963061324</v>
      </c>
      <c r="V17" s="16">
        <f t="shared" si="2"/>
        <v>271.12648392995993</v>
      </c>
      <c r="W17" s="16">
        <f t="shared" si="2"/>
        <v>0</v>
      </c>
      <c r="X17" s="16">
        <f t="shared" si="2"/>
        <v>0</v>
      </c>
      <c r="Y17" s="16">
        <f t="shared" si="2"/>
        <v>0</v>
      </c>
      <c r="Z17" s="16">
        <f t="shared" si="2"/>
        <v>0</v>
      </c>
      <c r="AA17" s="16">
        <f t="shared" si="2"/>
        <v>0</v>
      </c>
      <c r="AB17" s="17">
        <f t="shared" si="3"/>
        <v>540.0732735605732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28" t="s">
        <v>41</v>
      </c>
      <c r="C18" s="28" t="s">
        <v>42</v>
      </c>
      <c r="D18" s="28" t="s">
        <v>40</v>
      </c>
      <c r="E18" s="3">
        <v>7</v>
      </c>
      <c r="F18" s="3">
        <v>6</v>
      </c>
      <c r="G18" s="2"/>
      <c r="H18" s="2"/>
      <c r="I18" s="2"/>
      <c r="J18" s="2"/>
      <c r="K18" s="2"/>
      <c r="L18" s="2"/>
      <c r="M18" s="2"/>
      <c r="N18" s="2"/>
      <c r="O18" s="2"/>
      <c r="P18" s="12">
        <f>AB18</f>
        <v>533.0210885911918</v>
      </c>
      <c r="Q18" s="16">
        <f t="shared" si="2"/>
        <v>307.0823519828918</v>
      </c>
      <c r="R18" s="16">
        <f t="shared" si="2"/>
        <v>225.93873660829993</v>
      </c>
      <c r="S18" s="16">
        <f t="shared" si="2"/>
        <v>0</v>
      </c>
      <c r="T18" s="16">
        <f t="shared" si="2"/>
        <v>0</v>
      </c>
      <c r="U18" s="16">
        <f t="shared" si="2"/>
        <v>0</v>
      </c>
      <c r="V18" s="16">
        <f t="shared" si="2"/>
        <v>0</v>
      </c>
      <c r="W18" s="16">
        <f t="shared" si="2"/>
        <v>0</v>
      </c>
      <c r="X18" s="16">
        <f t="shared" si="2"/>
        <v>0</v>
      </c>
      <c r="Y18" s="16">
        <f t="shared" si="2"/>
        <v>0</v>
      </c>
      <c r="Z18" s="16">
        <f t="shared" si="2"/>
        <v>0</v>
      </c>
      <c r="AA18" s="16">
        <f t="shared" si="2"/>
        <v>0</v>
      </c>
      <c r="AB18" s="17">
        <f t="shared" si="3"/>
        <v>533.0210885911918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4"/>
      <c r="C19" s="67" t="s">
        <v>180</v>
      </c>
      <c r="D19" s="61" t="s">
        <v>185</v>
      </c>
      <c r="E19" s="4"/>
      <c r="F19" s="4"/>
      <c r="G19" s="2">
        <v>2</v>
      </c>
      <c r="H19" s="2"/>
      <c r="I19" s="2"/>
      <c r="J19" s="2"/>
      <c r="K19" s="2"/>
      <c r="L19" s="2"/>
      <c r="M19" s="2"/>
      <c r="N19" s="2"/>
      <c r="O19" s="2"/>
      <c r="P19" s="12">
        <f>AB19</f>
        <v>498.9400086720376</v>
      </c>
      <c r="Q19" s="16">
        <f t="shared" si="2"/>
        <v>0</v>
      </c>
      <c r="R19" s="16">
        <f t="shared" si="2"/>
        <v>0</v>
      </c>
      <c r="S19" s="16">
        <f t="shared" si="2"/>
        <v>498.9400086720376</v>
      </c>
      <c r="T19" s="16">
        <f t="shared" si="2"/>
        <v>0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16">
        <f t="shared" si="2"/>
        <v>0</v>
      </c>
      <c r="AA19" s="16">
        <f t="shared" si="2"/>
        <v>0</v>
      </c>
      <c r="AB19" s="17">
        <f t="shared" si="3"/>
        <v>498.9400086720376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28" t="s">
        <v>87</v>
      </c>
      <c r="C20" s="66" t="s">
        <v>81</v>
      </c>
      <c r="D20" s="65"/>
      <c r="E20" s="1">
        <v>9</v>
      </c>
      <c r="F20" s="7"/>
      <c r="G20" s="2"/>
      <c r="H20" s="2"/>
      <c r="I20" s="2"/>
      <c r="J20" s="2"/>
      <c r="K20" s="2"/>
      <c r="L20" s="2">
        <v>5</v>
      </c>
      <c r="M20" s="2"/>
      <c r="N20" s="2"/>
      <c r="O20" s="2"/>
      <c r="P20" s="12">
        <f>AB20</f>
        <v>356.290234720435</v>
      </c>
      <c r="Q20" s="16">
        <f t="shared" si="2"/>
        <v>176.10898867281017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>
        <f t="shared" si="2"/>
        <v>0</v>
      </c>
      <c r="V20" s="16">
        <f t="shared" si="2"/>
        <v>0</v>
      </c>
      <c r="W20" s="16">
        <f t="shared" si="2"/>
        <v>0</v>
      </c>
      <c r="X20" s="16">
        <f t="shared" si="2"/>
        <v>180.18124604762482</v>
      </c>
      <c r="Y20" s="16">
        <f t="shared" si="2"/>
        <v>0</v>
      </c>
      <c r="Z20" s="16">
        <f t="shared" si="2"/>
        <v>0</v>
      </c>
      <c r="AA20" s="16">
        <f t="shared" si="2"/>
        <v>0</v>
      </c>
      <c r="AB20" s="17">
        <f t="shared" si="3"/>
        <v>356.290234720435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50"/>
      <c r="C21" s="67" t="s">
        <v>181</v>
      </c>
      <c r="D21" s="61" t="s">
        <v>186</v>
      </c>
      <c r="E21" s="7"/>
      <c r="F21" s="7"/>
      <c r="G21" s="2">
        <v>3</v>
      </c>
      <c r="H21" s="2"/>
      <c r="I21" s="2"/>
      <c r="J21" s="2"/>
      <c r="K21" s="2"/>
      <c r="L21" s="2"/>
      <c r="M21" s="2"/>
      <c r="N21" s="2"/>
      <c r="O21" s="2"/>
      <c r="P21" s="12">
        <f>AB21</f>
        <v>322.8487496163564</v>
      </c>
      <c r="Q21" s="16">
        <f t="shared" si="2"/>
        <v>0</v>
      </c>
      <c r="R21" s="16">
        <f t="shared" si="2"/>
        <v>0</v>
      </c>
      <c r="S21" s="16">
        <f t="shared" si="2"/>
        <v>322.8487496163564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0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7">
        <f t="shared" si="3"/>
        <v>322.8487496163564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7"/>
      <c r="C22" s="61" t="s">
        <v>182</v>
      </c>
      <c r="D22" s="104" t="s">
        <v>187</v>
      </c>
      <c r="E22" s="8"/>
      <c r="F22" s="3"/>
      <c r="G22" s="2">
        <v>4</v>
      </c>
      <c r="H22" s="2"/>
      <c r="I22" s="2"/>
      <c r="J22" s="2"/>
      <c r="K22" s="2"/>
      <c r="L22" s="2"/>
      <c r="M22" s="2"/>
      <c r="N22" s="2"/>
      <c r="O22" s="2"/>
      <c r="P22" s="12">
        <f>AB22</f>
        <v>197.9100130080564</v>
      </c>
      <c r="Q22" s="16">
        <f t="shared" si="2"/>
        <v>0</v>
      </c>
      <c r="R22" s="16">
        <f t="shared" si="2"/>
        <v>0</v>
      </c>
      <c r="S22" s="16">
        <f t="shared" si="2"/>
        <v>197.9100130080564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0</v>
      </c>
      <c r="AA22" s="16">
        <f t="shared" si="2"/>
        <v>0</v>
      </c>
      <c r="AB22" s="17">
        <f t="shared" si="3"/>
        <v>197.9100130080564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82" t="s">
        <v>333</v>
      </c>
      <c r="D23" s="83" t="s">
        <v>334</v>
      </c>
      <c r="E23" s="3"/>
      <c r="F23" s="3"/>
      <c r="G23" s="2"/>
      <c r="H23" s="2"/>
      <c r="I23" s="2"/>
      <c r="J23" s="2"/>
      <c r="K23" s="2">
        <v>6</v>
      </c>
      <c r="L23" s="2"/>
      <c r="M23" s="2"/>
      <c r="N23" s="2"/>
      <c r="O23" s="2"/>
      <c r="P23" s="12">
        <f>AB23</f>
        <v>167.94678963061324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167.94678963061324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7">
        <f t="shared" si="3"/>
        <v>167.94678963061324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27"/>
      <c r="C24" s="27" t="s">
        <v>82</v>
      </c>
      <c r="D24" s="27" t="s">
        <v>90</v>
      </c>
      <c r="E24" s="4">
        <v>10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>AB24</f>
        <v>121.19999999999999</v>
      </c>
      <c r="Q24" s="16">
        <f t="shared" si="2"/>
        <v>121.19999999999999</v>
      </c>
      <c r="R24" s="16">
        <f t="shared" si="2"/>
        <v>0</v>
      </c>
      <c r="S24" s="16">
        <f t="shared" si="2"/>
        <v>0</v>
      </c>
      <c r="T24" s="16">
        <f t="shared" si="2"/>
        <v>0</v>
      </c>
      <c r="U24" s="16">
        <f t="shared" si="2"/>
        <v>0</v>
      </c>
      <c r="V24" s="16">
        <f t="shared" si="2"/>
        <v>0</v>
      </c>
      <c r="W24" s="16">
        <f t="shared" si="2"/>
        <v>0</v>
      </c>
      <c r="X24" s="16">
        <f t="shared" si="2"/>
        <v>0</v>
      </c>
      <c r="Y24" s="16">
        <f t="shared" si="2"/>
        <v>0</v>
      </c>
      <c r="Z24" s="16">
        <f t="shared" si="2"/>
        <v>0</v>
      </c>
      <c r="AA24" s="16">
        <f t="shared" si="2"/>
        <v>0</v>
      </c>
      <c r="AB24" s="17">
        <f t="shared" si="3"/>
        <v>121.19999999999999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7"/>
      <c r="C25" s="7" t="s">
        <v>299</v>
      </c>
      <c r="D25" s="21" t="s">
        <v>300</v>
      </c>
      <c r="E25" s="7"/>
      <c r="F25" s="7"/>
      <c r="G25" s="2"/>
      <c r="H25" s="2"/>
      <c r="I25" s="2"/>
      <c r="J25" s="2">
        <v>8</v>
      </c>
      <c r="K25" s="2"/>
      <c r="L25" s="2"/>
      <c r="M25" s="2"/>
      <c r="N25" s="2"/>
      <c r="O25" s="2"/>
      <c r="P25" s="12">
        <f>AB25</f>
        <v>121.19999999999999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121.19999999999999</v>
      </c>
      <c r="W25" s="16">
        <f t="shared" si="2"/>
        <v>0</v>
      </c>
      <c r="X25" s="16">
        <f t="shared" si="2"/>
        <v>0</v>
      </c>
      <c r="Y25" s="16">
        <f t="shared" si="2"/>
        <v>0</v>
      </c>
      <c r="Z25" s="16">
        <f t="shared" si="2"/>
        <v>0</v>
      </c>
      <c r="AA25" s="16">
        <f t="shared" si="2"/>
        <v>0</v>
      </c>
      <c r="AB25" s="17">
        <f t="shared" si="3"/>
        <v>121.19999999999999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1"/>
      <c r="C26" s="30" t="s">
        <v>183</v>
      </c>
      <c r="D26" s="30" t="s">
        <v>188</v>
      </c>
      <c r="E26" s="1"/>
      <c r="F26" s="3"/>
      <c r="G26" s="2">
        <v>5</v>
      </c>
      <c r="H26" s="2"/>
      <c r="I26" s="2"/>
      <c r="J26" s="2"/>
      <c r="K26" s="2"/>
      <c r="L26" s="2"/>
      <c r="M26" s="2"/>
      <c r="N26" s="2"/>
      <c r="O26" s="2"/>
      <c r="P26" s="12">
        <f>AB26</f>
        <v>101</v>
      </c>
      <c r="Q26" s="16">
        <f t="shared" si="2"/>
        <v>0</v>
      </c>
      <c r="R26" s="16">
        <f t="shared" si="2"/>
        <v>0</v>
      </c>
      <c r="S26" s="16">
        <f t="shared" si="2"/>
        <v>101</v>
      </c>
      <c r="T26" s="16">
        <f t="shared" si="2"/>
        <v>0</v>
      </c>
      <c r="U26" s="16">
        <f t="shared" si="2"/>
        <v>0</v>
      </c>
      <c r="V26" s="16">
        <f t="shared" si="2"/>
        <v>0</v>
      </c>
      <c r="W26" s="16">
        <f t="shared" si="2"/>
        <v>0</v>
      </c>
      <c r="X26" s="16">
        <f t="shared" si="2"/>
        <v>0</v>
      </c>
      <c r="Y26" s="16">
        <f t="shared" si="2"/>
        <v>0</v>
      </c>
      <c r="Z26" s="16">
        <f t="shared" si="2"/>
        <v>0</v>
      </c>
      <c r="AA26" s="16">
        <f t="shared" si="2"/>
        <v>0</v>
      </c>
      <c r="AB26" s="17">
        <f t="shared" si="3"/>
        <v>101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 t="s">
        <v>335</v>
      </c>
      <c r="D27" s="1" t="s">
        <v>336</v>
      </c>
      <c r="E27" s="7"/>
      <c r="F27" s="3"/>
      <c r="G27" s="2"/>
      <c r="H27" s="2"/>
      <c r="I27" s="2"/>
      <c r="J27" s="2"/>
      <c r="K27" s="2">
        <v>7</v>
      </c>
      <c r="L27" s="2"/>
      <c r="M27" s="2"/>
      <c r="N27" s="2"/>
      <c r="O27" s="2"/>
      <c r="P27" s="12">
        <f>AB27</f>
        <v>101</v>
      </c>
      <c r="Q27" s="16">
        <f t="shared" si="2"/>
        <v>0</v>
      </c>
      <c r="R27" s="16">
        <f t="shared" si="2"/>
        <v>0</v>
      </c>
      <c r="S27" s="16">
        <f t="shared" si="2"/>
        <v>0</v>
      </c>
      <c r="T27" s="16">
        <f t="shared" si="2"/>
        <v>0</v>
      </c>
      <c r="U27" s="16">
        <f t="shared" si="2"/>
        <v>0</v>
      </c>
      <c r="V27" s="16">
        <f t="shared" si="2"/>
        <v>0</v>
      </c>
      <c r="W27" s="16">
        <f t="shared" si="2"/>
        <v>101</v>
      </c>
      <c r="X27" s="16">
        <f t="shared" si="2"/>
        <v>0</v>
      </c>
      <c r="Y27" s="16">
        <f t="shared" si="2"/>
        <v>0</v>
      </c>
      <c r="Z27" s="16">
        <f t="shared" si="2"/>
        <v>0</v>
      </c>
      <c r="AA27" s="16">
        <f t="shared" si="2"/>
        <v>0</v>
      </c>
      <c r="AB27" s="17">
        <f t="shared" si="3"/>
        <v>101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3" t="s">
        <v>341</v>
      </c>
      <c r="C28" s="28" t="s">
        <v>340</v>
      </c>
      <c r="D28" s="3" t="s">
        <v>342</v>
      </c>
      <c r="E28" s="3"/>
      <c r="F28" s="3"/>
      <c r="G28" s="2"/>
      <c r="H28" s="2"/>
      <c r="I28" s="2"/>
      <c r="J28" s="2"/>
      <c r="K28" s="2"/>
      <c r="L28" s="2">
        <v>6</v>
      </c>
      <c r="M28" s="2"/>
      <c r="N28" s="2"/>
      <c r="O28" s="2"/>
      <c r="P28" s="12">
        <f>AB28</f>
        <v>101</v>
      </c>
      <c r="Q28" s="16">
        <f t="shared" si="2"/>
        <v>0</v>
      </c>
      <c r="R28" s="16">
        <f t="shared" si="2"/>
        <v>0</v>
      </c>
      <c r="S28" s="16">
        <f t="shared" si="2"/>
        <v>0</v>
      </c>
      <c r="T28" s="16">
        <f t="shared" si="2"/>
        <v>0</v>
      </c>
      <c r="U28" s="16">
        <f t="shared" si="2"/>
        <v>0</v>
      </c>
      <c r="V28" s="16">
        <f t="shared" si="2"/>
        <v>0</v>
      </c>
      <c r="W28" s="16">
        <f t="shared" si="2"/>
        <v>0</v>
      </c>
      <c r="X28" s="16">
        <f t="shared" si="2"/>
        <v>101</v>
      </c>
      <c r="Y28" s="16">
        <f t="shared" si="2"/>
        <v>0</v>
      </c>
      <c r="Z28" s="16">
        <f t="shared" si="2"/>
        <v>0</v>
      </c>
      <c r="AA28" s="16">
        <f t="shared" si="2"/>
        <v>0</v>
      </c>
      <c r="AB28" s="17">
        <f t="shared" si="3"/>
        <v>101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1"/>
      <c r="C29" s="26"/>
      <c r="D29" s="26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>AB29</f>
        <v>0</v>
      </c>
      <c r="Q29" s="16">
        <f t="shared" si="2"/>
        <v>0</v>
      </c>
      <c r="R29" s="16">
        <f t="shared" si="2"/>
        <v>0</v>
      </c>
      <c r="S29" s="16">
        <f t="shared" si="2"/>
        <v>0</v>
      </c>
      <c r="T29" s="16">
        <f t="shared" si="2"/>
        <v>0</v>
      </c>
      <c r="U29" s="16">
        <f t="shared" si="2"/>
        <v>0</v>
      </c>
      <c r="V29" s="16">
        <f t="shared" si="2"/>
        <v>0</v>
      </c>
      <c r="W29" s="16">
        <f t="shared" si="2"/>
        <v>0</v>
      </c>
      <c r="X29" s="16">
        <f t="shared" si="2"/>
        <v>0</v>
      </c>
      <c r="Y29" s="16">
        <f t="shared" si="2"/>
        <v>0</v>
      </c>
      <c r="Z29" s="16">
        <f t="shared" si="2"/>
        <v>0</v>
      </c>
      <c r="AA29" s="16">
        <f t="shared" si="2"/>
        <v>0</v>
      </c>
      <c r="AB29" s="17">
        <f t="shared" si="3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1"/>
      <c r="C30" s="26"/>
      <c r="D30" s="26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>AB30</f>
        <v>0</v>
      </c>
      <c r="Q30" s="16">
        <f t="shared" si="2"/>
        <v>0</v>
      </c>
      <c r="R30" s="16">
        <f t="shared" si="2"/>
        <v>0</v>
      </c>
      <c r="S30" s="16">
        <f t="shared" si="2"/>
        <v>0</v>
      </c>
      <c r="T30" s="16">
        <f t="shared" si="2"/>
        <v>0</v>
      </c>
      <c r="U30" s="16">
        <f t="shared" si="2"/>
        <v>0</v>
      </c>
      <c r="V30" s="16">
        <f t="shared" si="2"/>
        <v>0</v>
      </c>
      <c r="W30" s="16">
        <f t="shared" si="2"/>
        <v>0</v>
      </c>
      <c r="X30" s="16">
        <f t="shared" si="2"/>
        <v>0</v>
      </c>
      <c r="Y30" s="16">
        <f t="shared" si="2"/>
        <v>0</v>
      </c>
      <c r="Z30" s="16">
        <f t="shared" si="2"/>
        <v>0</v>
      </c>
      <c r="AA30" s="16">
        <f t="shared" si="2"/>
        <v>0</v>
      </c>
      <c r="AB30" s="17">
        <f t="shared" si="3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4"/>
      <c r="C31" s="1"/>
      <c r="D31" s="29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12">
        <f>AB31</f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0</v>
      </c>
      <c r="Z31" s="16">
        <f t="shared" si="2"/>
        <v>0</v>
      </c>
      <c r="AA31" s="16">
        <f t="shared" si="2"/>
        <v>0</v>
      </c>
      <c r="AB31" s="17">
        <f t="shared" si="3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1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>AB32</f>
        <v>0</v>
      </c>
      <c r="Q32" s="16">
        <f t="shared" si="2"/>
        <v>0</v>
      </c>
      <c r="R32" s="16">
        <f t="shared" si="2"/>
        <v>0</v>
      </c>
      <c r="S32" s="16">
        <f aca="true" t="shared" si="4" ref="S32:S53">IF(OR(G32="",G32="-"),0,G$8*(101+1000*LOG10(G$7/G32)))</f>
        <v>0</v>
      </c>
      <c r="T32" s="16">
        <f aca="true" t="shared" si="5" ref="T32:T53">IF(OR(H32="",H32="-"),0,H$8*(101+1000*LOG10(H$7/H32)))</f>
        <v>0</v>
      </c>
      <c r="U32" s="16">
        <f aca="true" t="shared" si="6" ref="U32:U53">IF(OR(I32="",I32="-"),0,I$8*(101+1000*LOG10(I$7/I32)))</f>
        <v>0</v>
      </c>
      <c r="V32" s="16">
        <f aca="true" t="shared" si="7" ref="V32:V53">IF(OR(J32="",J32="-"),0,J$8*(101+1000*LOG10(J$7/J32)))</f>
        <v>0</v>
      </c>
      <c r="W32" s="16">
        <f aca="true" t="shared" si="8" ref="W32:W53">IF(OR(K32="",K32="-"),0,K$8*(101+1000*LOG10(K$7/K32)))</f>
        <v>0</v>
      </c>
      <c r="X32" s="16">
        <f aca="true" t="shared" si="9" ref="X32:X53">IF(OR(L32="",L32="-"),0,L$8*(101+1000*LOG10(L$7/L32)))</f>
        <v>0</v>
      </c>
      <c r="Y32" s="16">
        <f aca="true" t="shared" si="10" ref="Y32:Y53">IF(OR(M32="",M32="-"),0,M$8*(101+1000*LOG10(M$7/M32)))</f>
        <v>0</v>
      </c>
      <c r="Z32" s="16">
        <f aca="true" t="shared" si="11" ref="Z32:Z53">IF(OR(N32="",N32="-"),0,N$8*(101+1000*LOG10(N$7/N32)))</f>
        <v>0</v>
      </c>
      <c r="AA32" s="16">
        <f aca="true" t="shared" si="12" ref="AA32:AA53">IF(OR(O32="",O32="-"),0,O$8*(101+1000*LOG10(O$7/O32)))</f>
        <v>0</v>
      </c>
      <c r="AB32" s="17">
        <f t="shared" si="3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27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aca="true" t="shared" si="13" ref="P33:P53">AB33</f>
        <v>0</v>
      </c>
      <c r="Q33" s="16">
        <f aca="true" t="shared" si="14" ref="Q33:Q53">IF(OR(E33="",E33="-"),0,E$8*(101+1000*LOG10(E$7/E33)))</f>
        <v>0</v>
      </c>
      <c r="R33" s="16">
        <f aca="true" t="shared" si="15" ref="R33:R53">IF(OR(F33="",F33="-"),0,F$8*(101+1000*LOG10(F$7/F33)))</f>
        <v>0</v>
      </c>
      <c r="S33" s="16">
        <f t="shared" si="4"/>
        <v>0</v>
      </c>
      <c r="T33" s="16">
        <f t="shared" si="5"/>
        <v>0</v>
      </c>
      <c r="U33" s="16">
        <f t="shared" si="6"/>
        <v>0</v>
      </c>
      <c r="V33" s="16">
        <f t="shared" si="7"/>
        <v>0</v>
      </c>
      <c r="W33" s="16">
        <f t="shared" si="8"/>
        <v>0</v>
      </c>
      <c r="X33" s="16">
        <f t="shared" si="9"/>
        <v>0</v>
      </c>
      <c r="Y33" s="16">
        <f t="shared" si="10"/>
        <v>0</v>
      </c>
      <c r="Z33" s="16">
        <f t="shared" si="11"/>
        <v>0</v>
      </c>
      <c r="AA33" s="16">
        <f t="shared" si="12"/>
        <v>0</v>
      </c>
      <c r="AB33" s="17">
        <f t="shared" si="3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4"/>
      <c r="C34" s="1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3"/>
        <v>0</v>
      </c>
      <c r="Q34" s="16">
        <f t="shared" si="14"/>
        <v>0</v>
      </c>
      <c r="R34" s="16">
        <f t="shared" si="15"/>
        <v>0</v>
      </c>
      <c r="S34" s="16">
        <f t="shared" si="4"/>
        <v>0</v>
      </c>
      <c r="T34" s="16">
        <f t="shared" si="5"/>
        <v>0</v>
      </c>
      <c r="U34" s="16">
        <f t="shared" si="6"/>
        <v>0</v>
      </c>
      <c r="V34" s="16">
        <f t="shared" si="7"/>
        <v>0</v>
      </c>
      <c r="W34" s="16">
        <f t="shared" si="8"/>
        <v>0</v>
      </c>
      <c r="X34" s="16">
        <f t="shared" si="9"/>
        <v>0</v>
      </c>
      <c r="Y34" s="16">
        <f t="shared" si="10"/>
        <v>0</v>
      </c>
      <c r="Z34" s="16">
        <f t="shared" si="11"/>
        <v>0</v>
      </c>
      <c r="AA34" s="16">
        <f t="shared" si="12"/>
        <v>0</v>
      </c>
      <c r="AB34" s="17">
        <f t="shared" si="3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7"/>
      <c r="C35" s="30"/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3"/>
        <v>0</v>
      </c>
      <c r="Q35" s="16">
        <f t="shared" si="14"/>
        <v>0</v>
      </c>
      <c r="R35" s="16">
        <f t="shared" si="15"/>
        <v>0</v>
      </c>
      <c r="S35" s="16">
        <f t="shared" si="4"/>
        <v>0</v>
      </c>
      <c r="T35" s="16">
        <f t="shared" si="5"/>
        <v>0</v>
      </c>
      <c r="U35" s="16">
        <f t="shared" si="6"/>
        <v>0</v>
      </c>
      <c r="V35" s="16">
        <f t="shared" si="7"/>
        <v>0</v>
      </c>
      <c r="W35" s="16">
        <f t="shared" si="8"/>
        <v>0</v>
      </c>
      <c r="X35" s="16">
        <f t="shared" si="9"/>
        <v>0</v>
      </c>
      <c r="Y35" s="16">
        <f t="shared" si="10"/>
        <v>0</v>
      </c>
      <c r="Z35" s="16">
        <f t="shared" si="11"/>
        <v>0</v>
      </c>
      <c r="AA35" s="16">
        <f t="shared" si="12"/>
        <v>0</v>
      </c>
      <c r="AB35" s="17">
        <f t="shared" si="3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3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3"/>
        <v>0</v>
      </c>
      <c r="Q36" s="16">
        <f t="shared" si="14"/>
        <v>0</v>
      </c>
      <c r="R36" s="16">
        <f t="shared" si="15"/>
        <v>0</v>
      </c>
      <c r="S36" s="16">
        <f t="shared" si="4"/>
        <v>0</v>
      </c>
      <c r="T36" s="16">
        <f t="shared" si="5"/>
        <v>0</v>
      </c>
      <c r="U36" s="16">
        <f t="shared" si="6"/>
        <v>0</v>
      </c>
      <c r="V36" s="16">
        <f t="shared" si="7"/>
        <v>0</v>
      </c>
      <c r="W36" s="16">
        <f t="shared" si="8"/>
        <v>0</v>
      </c>
      <c r="X36" s="16">
        <f t="shared" si="9"/>
        <v>0</v>
      </c>
      <c r="Y36" s="16">
        <f t="shared" si="10"/>
        <v>0</v>
      </c>
      <c r="Z36" s="16">
        <f t="shared" si="11"/>
        <v>0</v>
      </c>
      <c r="AA36" s="16">
        <f t="shared" si="12"/>
        <v>0</v>
      </c>
      <c r="AB36" s="17">
        <f t="shared" si="3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1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3"/>
        <v>0</v>
      </c>
      <c r="Q37" s="16">
        <f t="shared" si="14"/>
        <v>0</v>
      </c>
      <c r="R37" s="16">
        <f t="shared" si="15"/>
        <v>0</v>
      </c>
      <c r="S37" s="16">
        <f t="shared" si="4"/>
        <v>0</v>
      </c>
      <c r="T37" s="16">
        <f t="shared" si="5"/>
        <v>0</v>
      </c>
      <c r="U37" s="16">
        <f t="shared" si="6"/>
        <v>0</v>
      </c>
      <c r="V37" s="16">
        <f t="shared" si="7"/>
        <v>0</v>
      </c>
      <c r="W37" s="16">
        <f t="shared" si="8"/>
        <v>0</v>
      </c>
      <c r="X37" s="16">
        <f t="shared" si="9"/>
        <v>0</v>
      </c>
      <c r="Y37" s="16">
        <f t="shared" si="10"/>
        <v>0</v>
      </c>
      <c r="Z37" s="16">
        <f t="shared" si="11"/>
        <v>0</v>
      </c>
      <c r="AA37" s="16">
        <f t="shared" si="12"/>
        <v>0</v>
      </c>
      <c r="AB37" s="17">
        <f t="shared" si="3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1"/>
      <c r="F38" s="4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3"/>
        <v>0</v>
      </c>
      <c r="Q38" s="16">
        <f t="shared" si="14"/>
        <v>0</v>
      </c>
      <c r="R38" s="16">
        <f t="shared" si="15"/>
        <v>0</v>
      </c>
      <c r="S38" s="16">
        <f t="shared" si="4"/>
        <v>0</v>
      </c>
      <c r="T38" s="16">
        <f t="shared" si="5"/>
        <v>0</v>
      </c>
      <c r="U38" s="16">
        <f t="shared" si="6"/>
        <v>0</v>
      </c>
      <c r="V38" s="16">
        <f t="shared" si="7"/>
        <v>0</v>
      </c>
      <c r="W38" s="16">
        <f t="shared" si="8"/>
        <v>0</v>
      </c>
      <c r="X38" s="16">
        <f t="shared" si="9"/>
        <v>0</v>
      </c>
      <c r="Y38" s="16">
        <f t="shared" si="10"/>
        <v>0</v>
      </c>
      <c r="Z38" s="16">
        <f t="shared" si="11"/>
        <v>0</v>
      </c>
      <c r="AA38" s="16">
        <f t="shared" si="12"/>
        <v>0</v>
      </c>
      <c r="AB38" s="17">
        <f t="shared" si="3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8"/>
      <c r="F39" s="7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3"/>
        <v>0</v>
      </c>
      <c r="Q39" s="16">
        <f t="shared" si="14"/>
        <v>0</v>
      </c>
      <c r="R39" s="16">
        <f t="shared" si="15"/>
        <v>0</v>
      </c>
      <c r="S39" s="16">
        <f t="shared" si="4"/>
        <v>0</v>
      </c>
      <c r="T39" s="16">
        <f t="shared" si="5"/>
        <v>0</v>
      </c>
      <c r="U39" s="16">
        <f t="shared" si="6"/>
        <v>0</v>
      </c>
      <c r="V39" s="16">
        <f t="shared" si="7"/>
        <v>0</v>
      </c>
      <c r="W39" s="16">
        <f t="shared" si="8"/>
        <v>0</v>
      </c>
      <c r="X39" s="16">
        <f t="shared" si="9"/>
        <v>0</v>
      </c>
      <c r="Y39" s="16">
        <f t="shared" si="10"/>
        <v>0</v>
      </c>
      <c r="Z39" s="16">
        <f t="shared" si="11"/>
        <v>0</v>
      </c>
      <c r="AA39" s="16">
        <f t="shared" si="12"/>
        <v>0</v>
      </c>
      <c r="AB39" s="17">
        <f t="shared" si="3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23"/>
      <c r="D40" s="23"/>
      <c r="E40" s="7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3"/>
        <v>0</v>
      </c>
      <c r="Q40" s="16">
        <f t="shared" si="14"/>
        <v>0</v>
      </c>
      <c r="R40" s="16">
        <f t="shared" si="15"/>
        <v>0</v>
      </c>
      <c r="S40" s="16">
        <f t="shared" si="4"/>
        <v>0</v>
      </c>
      <c r="T40" s="16">
        <f t="shared" si="5"/>
        <v>0</v>
      </c>
      <c r="U40" s="16">
        <f t="shared" si="6"/>
        <v>0</v>
      </c>
      <c r="V40" s="16">
        <f t="shared" si="7"/>
        <v>0</v>
      </c>
      <c r="W40" s="16">
        <f t="shared" si="8"/>
        <v>0</v>
      </c>
      <c r="X40" s="16">
        <f t="shared" si="9"/>
        <v>0</v>
      </c>
      <c r="Y40" s="16">
        <f t="shared" si="10"/>
        <v>0</v>
      </c>
      <c r="Z40" s="16">
        <f t="shared" si="11"/>
        <v>0</v>
      </c>
      <c r="AA40" s="16">
        <f t="shared" si="12"/>
        <v>0</v>
      </c>
      <c r="AB40" s="17">
        <f t="shared" si="3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4"/>
      <c r="C41" s="1"/>
      <c r="D41" s="1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3"/>
        <v>0</v>
      </c>
      <c r="Q41" s="16">
        <f t="shared" si="14"/>
        <v>0</v>
      </c>
      <c r="R41" s="16">
        <f t="shared" si="15"/>
        <v>0</v>
      </c>
      <c r="S41" s="16">
        <f t="shared" si="4"/>
        <v>0</v>
      </c>
      <c r="T41" s="16">
        <f t="shared" si="5"/>
        <v>0</v>
      </c>
      <c r="U41" s="16">
        <f t="shared" si="6"/>
        <v>0</v>
      </c>
      <c r="V41" s="16">
        <f t="shared" si="7"/>
        <v>0</v>
      </c>
      <c r="W41" s="16">
        <f t="shared" si="8"/>
        <v>0</v>
      </c>
      <c r="X41" s="16">
        <f t="shared" si="9"/>
        <v>0</v>
      </c>
      <c r="Y41" s="16">
        <f t="shared" si="10"/>
        <v>0</v>
      </c>
      <c r="Z41" s="16">
        <f t="shared" si="11"/>
        <v>0</v>
      </c>
      <c r="AA41" s="16">
        <f t="shared" si="12"/>
        <v>0</v>
      </c>
      <c r="AB41" s="17">
        <f t="shared" si="3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7"/>
      <c r="C42" s="7"/>
      <c r="D42" s="9"/>
      <c r="E42" s="8"/>
      <c r="F42" s="7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3"/>
        <v>0</v>
      </c>
      <c r="Q42" s="16">
        <f t="shared" si="14"/>
        <v>0</v>
      </c>
      <c r="R42" s="16">
        <f t="shared" si="15"/>
        <v>0</v>
      </c>
      <c r="S42" s="16">
        <f t="shared" si="4"/>
        <v>0</v>
      </c>
      <c r="T42" s="16">
        <f t="shared" si="5"/>
        <v>0</v>
      </c>
      <c r="U42" s="16">
        <f t="shared" si="6"/>
        <v>0</v>
      </c>
      <c r="V42" s="16">
        <f t="shared" si="7"/>
        <v>0</v>
      </c>
      <c r="W42" s="16">
        <f t="shared" si="8"/>
        <v>0</v>
      </c>
      <c r="X42" s="16">
        <f t="shared" si="9"/>
        <v>0</v>
      </c>
      <c r="Y42" s="16">
        <f t="shared" si="10"/>
        <v>0</v>
      </c>
      <c r="Z42" s="16">
        <f t="shared" si="11"/>
        <v>0</v>
      </c>
      <c r="AA42" s="16">
        <f t="shared" si="12"/>
        <v>0</v>
      </c>
      <c r="AB42" s="17">
        <f t="shared" si="3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1"/>
      <c r="D43" s="11"/>
      <c r="E43" s="7"/>
      <c r="F43" s="7"/>
      <c r="G43" s="2"/>
      <c r="H43" s="2"/>
      <c r="I43" s="2"/>
      <c r="J43" s="2"/>
      <c r="K43" s="2"/>
      <c r="L43" s="2"/>
      <c r="P43" s="12">
        <f t="shared" si="13"/>
        <v>0</v>
      </c>
      <c r="Q43" s="16">
        <f t="shared" si="14"/>
        <v>0</v>
      </c>
      <c r="R43" s="16">
        <f t="shared" si="15"/>
        <v>0</v>
      </c>
      <c r="S43" s="16">
        <f t="shared" si="4"/>
        <v>0</v>
      </c>
      <c r="T43" s="16">
        <f t="shared" si="5"/>
        <v>0</v>
      </c>
      <c r="U43" s="16">
        <f t="shared" si="6"/>
        <v>0</v>
      </c>
      <c r="V43" s="16">
        <f t="shared" si="7"/>
        <v>0</v>
      </c>
      <c r="W43" s="16">
        <f t="shared" si="8"/>
        <v>0</v>
      </c>
      <c r="X43" s="16">
        <f t="shared" si="9"/>
        <v>0</v>
      </c>
      <c r="Y43" s="16">
        <f t="shared" si="10"/>
        <v>0</v>
      </c>
      <c r="Z43" s="16">
        <f t="shared" si="11"/>
        <v>0</v>
      </c>
      <c r="AA43" s="16">
        <f t="shared" si="12"/>
        <v>0</v>
      </c>
      <c r="AB43" s="17">
        <f t="shared" si="3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36</v>
      </c>
      <c r="B44" s="1"/>
      <c r="C44" s="1"/>
      <c r="D44" s="1"/>
      <c r="E44" s="7"/>
      <c r="F44" s="4"/>
      <c r="G44" s="2"/>
      <c r="H44" s="2"/>
      <c r="I44" s="2"/>
      <c r="J44" s="2"/>
      <c r="K44" s="2"/>
      <c r="L44" s="2"/>
      <c r="M44" s="2"/>
      <c r="N44" s="2"/>
      <c r="O44" s="2"/>
      <c r="P44" s="12">
        <f t="shared" si="13"/>
        <v>0</v>
      </c>
      <c r="Q44" s="16">
        <f t="shared" si="14"/>
        <v>0</v>
      </c>
      <c r="R44" s="16">
        <f t="shared" si="15"/>
        <v>0</v>
      </c>
      <c r="S44" s="16">
        <f t="shared" si="4"/>
        <v>0</v>
      </c>
      <c r="T44" s="16">
        <f t="shared" si="5"/>
        <v>0</v>
      </c>
      <c r="U44" s="16">
        <f t="shared" si="6"/>
        <v>0</v>
      </c>
      <c r="V44" s="16">
        <f t="shared" si="7"/>
        <v>0</v>
      </c>
      <c r="W44" s="16">
        <f t="shared" si="8"/>
        <v>0</v>
      </c>
      <c r="X44" s="16">
        <f t="shared" si="9"/>
        <v>0</v>
      </c>
      <c r="Y44" s="16">
        <f t="shared" si="10"/>
        <v>0</v>
      </c>
      <c r="Z44" s="16">
        <f t="shared" si="11"/>
        <v>0</v>
      </c>
      <c r="AA44" s="16">
        <f t="shared" si="12"/>
        <v>0</v>
      </c>
      <c r="AB44" s="17">
        <f t="shared" si="3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3"/>
        <v>0</v>
      </c>
      <c r="Q45" s="16">
        <f t="shared" si="14"/>
        <v>0</v>
      </c>
      <c r="R45" s="16">
        <f t="shared" si="15"/>
        <v>0</v>
      </c>
      <c r="S45" s="16">
        <f t="shared" si="4"/>
        <v>0</v>
      </c>
      <c r="T45" s="16">
        <f t="shared" si="5"/>
        <v>0</v>
      </c>
      <c r="U45" s="16">
        <f t="shared" si="6"/>
        <v>0</v>
      </c>
      <c r="V45" s="16">
        <f t="shared" si="7"/>
        <v>0</v>
      </c>
      <c r="W45" s="16">
        <f t="shared" si="8"/>
        <v>0</v>
      </c>
      <c r="X45" s="16">
        <f t="shared" si="9"/>
        <v>0</v>
      </c>
      <c r="Y45" s="16">
        <f t="shared" si="10"/>
        <v>0</v>
      </c>
      <c r="Z45" s="16">
        <f t="shared" si="11"/>
        <v>0</v>
      </c>
      <c r="AA45" s="16">
        <f t="shared" si="12"/>
        <v>0</v>
      </c>
      <c r="AB45" s="17">
        <f t="shared" si="3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38</v>
      </c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3"/>
        <v>0</v>
      </c>
      <c r="Q46" s="16">
        <f t="shared" si="14"/>
        <v>0</v>
      </c>
      <c r="R46" s="16">
        <f t="shared" si="15"/>
        <v>0</v>
      </c>
      <c r="S46" s="16">
        <f t="shared" si="4"/>
        <v>0</v>
      </c>
      <c r="T46" s="16">
        <f t="shared" si="5"/>
        <v>0</v>
      </c>
      <c r="U46" s="16">
        <f t="shared" si="6"/>
        <v>0</v>
      </c>
      <c r="V46" s="16">
        <f t="shared" si="7"/>
        <v>0</v>
      </c>
      <c r="W46" s="16">
        <f t="shared" si="8"/>
        <v>0</v>
      </c>
      <c r="X46" s="16">
        <f t="shared" si="9"/>
        <v>0</v>
      </c>
      <c r="Y46" s="16">
        <f t="shared" si="10"/>
        <v>0</v>
      </c>
      <c r="Z46" s="16">
        <f t="shared" si="11"/>
        <v>0</v>
      </c>
      <c r="AA46" s="16">
        <f t="shared" si="12"/>
        <v>0</v>
      </c>
      <c r="AB46" s="17">
        <f t="shared" si="3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3"/>
        <v>0</v>
      </c>
      <c r="Q47" s="16">
        <f t="shared" si="14"/>
        <v>0</v>
      </c>
      <c r="R47" s="16">
        <f t="shared" si="15"/>
        <v>0</v>
      </c>
      <c r="S47" s="16">
        <f t="shared" si="4"/>
        <v>0</v>
      </c>
      <c r="T47" s="16">
        <f t="shared" si="5"/>
        <v>0</v>
      </c>
      <c r="U47" s="16">
        <f t="shared" si="6"/>
        <v>0</v>
      </c>
      <c r="V47" s="16">
        <f t="shared" si="7"/>
        <v>0</v>
      </c>
      <c r="W47" s="16">
        <f t="shared" si="8"/>
        <v>0</v>
      </c>
      <c r="X47" s="16">
        <f t="shared" si="9"/>
        <v>0</v>
      </c>
      <c r="Y47" s="16">
        <f t="shared" si="10"/>
        <v>0</v>
      </c>
      <c r="Z47" s="16">
        <f t="shared" si="11"/>
        <v>0</v>
      </c>
      <c r="AA47" s="16">
        <f t="shared" si="12"/>
        <v>0</v>
      </c>
      <c r="AB47" s="17">
        <f t="shared" si="3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40</v>
      </c>
      <c r="B48" s="1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3"/>
        <v>0</v>
      </c>
      <c r="Q48" s="16">
        <f t="shared" si="14"/>
        <v>0</v>
      </c>
      <c r="R48" s="16">
        <f t="shared" si="15"/>
        <v>0</v>
      </c>
      <c r="S48" s="16">
        <f t="shared" si="4"/>
        <v>0</v>
      </c>
      <c r="T48" s="16">
        <f t="shared" si="5"/>
        <v>0</v>
      </c>
      <c r="U48" s="16">
        <f t="shared" si="6"/>
        <v>0</v>
      </c>
      <c r="V48" s="16">
        <f t="shared" si="7"/>
        <v>0</v>
      </c>
      <c r="W48" s="16">
        <f t="shared" si="8"/>
        <v>0</v>
      </c>
      <c r="X48" s="16">
        <f t="shared" si="9"/>
        <v>0</v>
      </c>
      <c r="Y48" s="16">
        <f t="shared" si="10"/>
        <v>0</v>
      </c>
      <c r="Z48" s="16">
        <f t="shared" si="11"/>
        <v>0</v>
      </c>
      <c r="AA48" s="16">
        <f t="shared" si="12"/>
        <v>0</v>
      </c>
      <c r="AB48" s="17">
        <f t="shared" si="3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41</v>
      </c>
      <c r="B49" s="14"/>
      <c r="C49" s="1"/>
      <c r="D49" s="1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3"/>
        <v>0</v>
      </c>
      <c r="Q49" s="16">
        <f t="shared" si="14"/>
        <v>0</v>
      </c>
      <c r="R49" s="16">
        <f t="shared" si="15"/>
        <v>0</v>
      </c>
      <c r="S49" s="16">
        <f t="shared" si="4"/>
        <v>0</v>
      </c>
      <c r="T49" s="16">
        <f t="shared" si="5"/>
        <v>0</v>
      </c>
      <c r="U49" s="16">
        <f t="shared" si="6"/>
        <v>0</v>
      </c>
      <c r="V49" s="16">
        <f t="shared" si="7"/>
        <v>0</v>
      </c>
      <c r="W49" s="16">
        <f t="shared" si="8"/>
        <v>0</v>
      </c>
      <c r="X49" s="16">
        <f t="shared" si="9"/>
        <v>0</v>
      </c>
      <c r="Y49" s="16">
        <f t="shared" si="10"/>
        <v>0</v>
      </c>
      <c r="Z49" s="16">
        <f t="shared" si="11"/>
        <v>0</v>
      </c>
      <c r="AA49" s="16">
        <f t="shared" si="12"/>
        <v>0</v>
      </c>
      <c r="AB49" s="17">
        <f t="shared" si="3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42</v>
      </c>
      <c r="B50" s="1"/>
      <c r="C50" s="1"/>
      <c r="D50" s="15"/>
      <c r="E50" s="15"/>
      <c r="F50" s="15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3"/>
        <v>0</v>
      </c>
      <c r="Q50" s="16">
        <f t="shared" si="14"/>
        <v>0</v>
      </c>
      <c r="R50" s="16">
        <f t="shared" si="15"/>
        <v>0</v>
      </c>
      <c r="S50" s="16">
        <f t="shared" si="4"/>
        <v>0</v>
      </c>
      <c r="T50" s="16">
        <f t="shared" si="5"/>
        <v>0</v>
      </c>
      <c r="U50" s="16">
        <f t="shared" si="6"/>
        <v>0</v>
      </c>
      <c r="V50" s="16">
        <f t="shared" si="7"/>
        <v>0</v>
      </c>
      <c r="W50" s="16">
        <f t="shared" si="8"/>
        <v>0</v>
      </c>
      <c r="X50" s="16">
        <f t="shared" si="9"/>
        <v>0</v>
      </c>
      <c r="Y50" s="16">
        <f t="shared" si="10"/>
        <v>0</v>
      </c>
      <c r="Z50" s="16">
        <f t="shared" si="11"/>
        <v>0</v>
      </c>
      <c r="AA50" s="16">
        <f t="shared" si="12"/>
        <v>0</v>
      </c>
      <c r="AB50" s="17">
        <f t="shared" si="3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43</v>
      </c>
      <c r="B51" s="7"/>
      <c r="C51" s="10"/>
      <c r="D51" s="10"/>
      <c r="E51" s="8"/>
      <c r="F51" s="4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3"/>
        <v>0</v>
      </c>
      <c r="Q51" s="16">
        <f t="shared" si="14"/>
        <v>0</v>
      </c>
      <c r="R51" s="16">
        <f t="shared" si="15"/>
        <v>0</v>
      </c>
      <c r="S51" s="16">
        <f t="shared" si="4"/>
        <v>0</v>
      </c>
      <c r="T51" s="16">
        <f t="shared" si="5"/>
        <v>0</v>
      </c>
      <c r="U51" s="16">
        <f t="shared" si="6"/>
        <v>0</v>
      </c>
      <c r="V51" s="16">
        <f t="shared" si="7"/>
        <v>0</v>
      </c>
      <c r="W51" s="16">
        <f t="shared" si="8"/>
        <v>0</v>
      </c>
      <c r="X51" s="16">
        <f t="shared" si="9"/>
        <v>0</v>
      </c>
      <c r="Y51" s="16">
        <f t="shared" si="10"/>
        <v>0</v>
      </c>
      <c r="Z51" s="16">
        <f t="shared" si="11"/>
        <v>0</v>
      </c>
      <c r="AA51" s="16">
        <f t="shared" si="12"/>
        <v>0</v>
      </c>
      <c r="AB51" s="17">
        <f t="shared" si="3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44</v>
      </c>
      <c r="B52" s="7"/>
      <c r="C52" s="7"/>
      <c r="D52" s="8"/>
      <c r="E52" s="8"/>
      <c r="F52" s="7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3"/>
        <v>0</v>
      </c>
      <c r="Q52" s="16">
        <f t="shared" si="14"/>
        <v>0</v>
      </c>
      <c r="R52" s="16">
        <f t="shared" si="15"/>
        <v>0</v>
      </c>
      <c r="S52" s="16">
        <f t="shared" si="4"/>
        <v>0</v>
      </c>
      <c r="T52" s="16">
        <f t="shared" si="5"/>
        <v>0</v>
      </c>
      <c r="U52" s="16">
        <f t="shared" si="6"/>
        <v>0</v>
      </c>
      <c r="V52" s="16">
        <f t="shared" si="7"/>
        <v>0</v>
      </c>
      <c r="W52" s="16">
        <f t="shared" si="8"/>
        <v>0</v>
      </c>
      <c r="X52" s="16">
        <f t="shared" si="9"/>
        <v>0</v>
      </c>
      <c r="Y52" s="16">
        <f t="shared" si="10"/>
        <v>0</v>
      </c>
      <c r="Z52" s="16">
        <f t="shared" si="11"/>
        <v>0</v>
      </c>
      <c r="AA52" s="16">
        <f t="shared" si="12"/>
        <v>0</v>
      </c>
      <c r="AB52" s="17">
        <f t="shared" si="3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45</v>
      </c>
      <c r="B53" s="4"/>
      <c r="C53" s="1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3"/>
        <v>0</v>
      </c>
      <c r="Q53" s="16">
        <f t="shared" si="14"/>
        <v>0</v>
      </c>
      <c r="R53" s="16">
        <f t="shared" si="15"/>
        <v>0</v>
      </c>
      <c r="S53" s="16">
        <f t="shared" si="4"/>
        <v>0</v>
      </c>
      <c r="T53" s="16">
        <f t="shared" si="5"/>
        <v>0</v>
      </c>
      <c r="U53" s="16">
        <f t="shared" si="6"/>
        <v>0</v>
      </c>
      <c r="V53" s="16">
        <f t="shared" si="7"/>
        <v>0</v>
      </c>
      <c r="W53" s="16">
        <f t="shared" si="8"/>
        <v>0</v>
      </c>
      <c r="X53" s="16">
        <f t="shared" si="9"/>
        <v>0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7">
        <f t="shared" si="3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="65" zoomScaleNormal="65" zoomScalePageLayoutView="0" workbookViewId="0" topLeftCell="A1">
      <selection activeCell="S11" sqref="S11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30.2812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13</v>
      </c>
      <c r="B4" s="98"/>
      <c r="C4" s="98"/>
      <c r="D4" s="98"/>
      <c r="E4" s="98"/>
      <c r="F4" s="98"/>
      <c r="G4" s="98"/>
      <c r="H4" s="98"/>
      <c r="J4" s="37">
        <f>SUM(E7:M7)/8</f>
        <v>6.125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tr">
        <f>'T1'!E6:O6</f>
        <v>Włocławek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 t="s">
        <v>315</v>
      </c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>COUNTIF(E9:E54,"&gt;0")</f>
        <v>5</v>
      </c>
      <c r="F7" s="36">
        <f>COUNTIF(F9:F54,"&gt;0")</f>
        <v>8</v>
      </c>
      <c r="G7" s="36">
        <f>COUNTIF(G9:G54,"&gt;0")</f>
        <v>7</v>
      </c>
      <c r="H7" s="36">
        <f>COUNTIF(H9:H54,"&gt;0")</f>
        <v>5</v>
      </c>
      <c r="I7" s="36">
        <f>COUNTIF(I9:I54,"&gt;0")</f>
        <v>5</v>
      </c>
      <c r="J7" s="36">
        <f>COUNTIF(J9:J54,"&gt;0")</f>
        <v>10</v>
      </c>
      <c r="K7" s="36">
        <f>COUNTIF(K9:K54,"&gt;0")</f>
        <v>9</v>
      </c>
      <c r="L7" s="36">
        <f>COUNTIF(L9:L54,"&gt;0")</f>
        <v>0</v>
      </c>
      <c r="M7" s="36">
        <f>COUNTIF(M9:M54,"&gt;0")</f>
        <v>0</v>
      </c>
      <c r="N7" s="36">
        <f>COUNTIF(N9:N54,"&gt;0")</f>
        <v>0</v>
      </c>
      <c r="O7" s="36">
        <f>COUNTIF(O9:O54,"&gt;0")</f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27"/>
      <c r="C9" s="27" t="s">
        <v>25</v>
      </c>
      <c r="D9" s="58" t="s">
        <v>214</v>
      </c>
      <c r="E9" s="3">
        <v>1</v>
      </c>
      <c r="F9" s="3"/>
      <c r="G9" s="2"/>
      <c r="H9" s="2">
        <v>1</v>
      </c>
      <c r="I9" s="2">
        <v>1</v>
      </c>
      <c r="J9" s="2">
        <v>1</v>
      </c>
      <c r="K9" s="2">
        <v>1</v>
      </c>
      <c r="L9" s="2"/>
      <c r="M9" s="2"/>
      <c r="N9" s="2"/>
      <c r="O9" s="2"/>
      <c r="P9" s="12">
        <f>AB9</f>
        <v>4936.346523314585</v>
      </c>
      <c r="Q9" s="16">
        <f aca="true" t="shared" si="0" ref="Q9:AA9">IF(OR(E9="",E9="-"),0,E$8*(101+1000*LOG10(E$7/E9)))</f>
        <v>959.9640052032225</v>
      </c>
      <c r="R9" s="16">
        <f t="shared" si="0"/>
        <v>0</v>
      </c>
      <c r="S9" s="16">
        <f t="shared" si="0"/>
        <v>0</v>
      </c>
      <c r="T9" s="16">
        <f t="shared" si="0"/>
        <v>799.9700043360189</v>
      </c>
      <c r="U9" s="16">
        <f t="shared" si="0"/>
        <v>799.9700043360189</v>
      </c>
      <c r="V9" s="16">
        <f t="shared" si="0"/>
        <v>1321.2</v>
      </c>
      <c r="W9" s="16">
        <f t="shared" si="0"/>
        <v>1055.2425094393247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7">
        <f>SUM(Q9:AA9)</f>
        <v>4936.346523314585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28" t="s">
        <v>94</v>
      </c>
      <c r="C10" s="28" t="s">
        <v>66</v>
      </c>
      <c r="D10" s="28" t="s">
        <v>63</v>
      </c>
      <c r="E10" s="8">
        <v>3</v>
      </c>
      <c r="F10" s="3">
        <v>3</v>
      </c>
      <c r="G10" s="2"/>
      <c r="H10" s="2"/>
      <c r="I10" s="2">
        <v>4</v>
      </c>
      <c r="J10" s="2">
        <v>2</v>
      </c>
      <c r="K10" s="2">
        <v>4</v>
      </c>
      <c r="L10" s="2"/>
      <c r="M10" s="2"/>
      <c r="N10" s="2"/>
      <c r="O10" s="2"/>
      <c r="P10" s="12">
        <f>AB10</f>
        <v>2525.4437681345507</v>
      </c>
      <c r="Q10" s="16">
        <f aca="true" t="shared" si="1" ref="Q10:AA30">IF(OR(E10="",E10="-"),0,E$8*(101+1000*LOG10(E$7/E10)))</f>
        <v>387.41849953962765</v>
      </c>
      <c r="R10" s="16">
        <f t="shared" si="1"/>
        <v>526.9687322722812</v>
      </c>
      <c r="S10" s="16">
        <f t="shared" si="1"/>
        <v>0</v>
      </c>
      <c r="T10" s="16">
        <f t="shared" si="1"/>
        <v>0</v>
      </c>
      <c r="U10" s="16">
        <f t="shared" si="1"/>
        <v>197.9100130080564</v>
      </c>
      <c r="V10" s="16">
        <f t="shared" si="1"/>
        <v>959.9640052032225</v>
      </c>
      <c r="W10" s="16">
        <f t="shared" si="1"/>
        <v>453.18251811136247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7">
        <f aca="true" t="shared" si="2" ref="AB10:AB50">SUM(Q10:AA10)</f>
        <v>2525.4437681345507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27" t="s">
        <v>93</v>
      </c>
      <c r="C11" s="27" t="s">
        <v>65</v>
      </c>
      <c r="D11" s="58" t="s">
        <v>96</v>
      </c>
      <c r="E11" s="3">
        <v>2</v>
      </c>
      <c r="F11" s="3"/>
      <c r="G11" s="2"/>
      <c r="H11" s="2"/>
      <c r="I11" s="2"/>
      <c r="J11" s="2">
        <v>3</v>
      </c>
      <c r="K11" s="2"/>
      <c r="L11" s="2"/>
      <c r="M11" s="2"/>
      <c r="N11" s="2"/>
      <c r="O11" s="2"/>
      <c r="P11" s="12">
        <f>AB11</f>
        <v>1347.3825047428504</v>
      </c>
      <c r="Q11" s="16">
        <f t="shared" si="1"/>
        <v>598.7280104064452</v>
      </c>
      <c r="R11" s="16">
        <f t="shared" si="1"/>
        <v>0</v>
      </c>
      <c r="S11" s="16">
        <f t="shared" si="1"/>
        <v>0</v>
      </c>
      <c r="T11" s="16">
        <f t="shared" si="1"/>
        <v>0</v>
      </c>
      <c r="U11" s="16">
        <f t="shared" si="1"/>
        <v>0</v>
      </c>
      <c r="V11" s="16">
        <f t="shared" si="1"/>
        <v>748.6544943364052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0</v>
      </c>
      <c r="AB11" s="17">
        <f t="shared" si="2"/>
        <v>1347.3825047428504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3" t="s">
        <v>142</v>
      </c>
      <c r="C12" s="27" t="s">
        <v>16</v>
      </c>
      <c r="D12" s="3" t="s">
        <v>141</v>
      </c>
      <c r="E12" s="3"/>
      <c r="F12" s="3">
        <v>1</v>
      </c>
      <c r="G12" s="2"/>
      <c r="H12" s="2"/>
      <c r="I12" s="2">
        <v>3</v>
      </c>
      <c r="J12" s="2"/>
      <c r="K12" s="2"/>
      <c r="L12" s="2"/>
      <c r="M12" s="2"/>
      <c r="N12" s="2"/>
      <c r="O12" s="2"/>
      <c r="P12" s="12">
        <f>AB12</f>
        <v>1326.9387366083</v>
      </c>
      <c r="Q12" s="16">
        <f t="shared" si="1"/>
        <v>0</v>
      </c>
      <c r="R12" s="16">
        <f t="shared" si="1"/>
        <v>1004.0899869919435</v>
      </c>
      <c r="S12" s="16">
        <f t="shared" si="1"/>
        <v>0</v>
      </c>
      <c r="T12" s="16">
        <f t="shared" si="1"/>
        <v>0</v>
      </c>
      <c r="U12" s="16">
        <f t="shared" si="1"/>
        <v>322.8487496163564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7">
        <f t="shared" si="2"/>
        <v>1326.9387366083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1"/>
      <c r="C13" s="1" t="s">
        <v>292</v>
      </c>
      <c r="D13" s="1" t="s">
        <v>233</v>
      </c>
      <c r="E13" s="1"/>
      <c r="F13" s="4"/>
      <c r="G13" s="2"/>
      <c r="H13" s="2"/>
      <c r="I13" s="2">
        <v>5</v>
      </c>
      <c r="J13" s="2">
        <v>7</v>
      </c>
      <c r="K13" s="2">
        <v>2</v>
      </c>
      <c r="L13" s="2"/>
      <c r="M13" s="2"/>
      <c r="N13" s="2"/>
      <c r="O13" s="2"/>
      <c r="P13" s="12">
        <f>AB13</f>
        <v>1162.2948657582356</v>
      </c>
      <c r="Q13" s="16">
        <f t="shared" si="1"/>
        <v>0</v>
      </c>
      <c r="R13" s="16">
        <f t="shared" si="1"/>
        <v>0</v>
      </c>
      <c r="S13" s="16">
        <f t="shared" si="1"/>
        <v>0</v>
      </c>
      <c r="T13" s="16">
        <f t="shared" si="1"/>
        <v>0</v>
      </c>
      <c r="U13" s="16">
        <f t="shared" si="1"/>
        <v>101</v>
      </c>
      <c r="V13" s="16">
        <f t="shared" si="1"/>
        <v>307.0823519828918</v>
      </c>
      <c r="W13" s="16">
        <f t="shared" si="1"/>
        <v>754.2125137753437</v>
      </c>
      <c r="X13" s="16">
        <f t="shared" si="1"/>
        <v>0</v>
      </c>
      <c r="Y13" s="16">
        <f t="shared" si="1"/>
        <v>0</v>
      </c>
      <c r="Z13" s="16">
        <f t="shared" si="1"/>
        <v>0</v>
      </c>
      <c r="AA13" s="16">
        <f t="shared" si="1"/>
        <v>0</v>
      </c>
      <c r="AB13" s="17">
        <f t="shared" si="2"/>
        <v>1162.2948657582356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3"/>
      <c r="C14" s="14" t="s">
        <v>231</v>
      </c>
      <c r="D14" s="1" t="s">
        <v>232</v>
      </c>
      <c r="E14" s="1"/>
      <c r="F14" s="3"/>
      <c r="G14" s="2"/>
      <c r="H14" s="2"/>
      <c r="I14" s="2">
        <v>2</v>
      </c>
      <c r="J14" s="2">
        <v>5</v>
      </c>
      <c r="K14" s="2"/>
      <c r="L14" s="2"/>
      <c r="M14" s="2"/>
      <c r="N14" s="2"/>
      <c r="O14" s="2"/>
      <c r="P14" s="12">
        <f>AB14</f>
        <v>981.376003468815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498.9400086720376</v>
      </c>
      <c r="V14" s="16">
        <f t="shared" si="1"/>
        <v>482.43599479677744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7">
        <f t="shared" si="2"/>
        <v>981.376003468815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4"/>
      <c r="C15" s="30" t="s">
        <v>189</v>
      </c>
      <c r="D15" s="30" t="s">
        <v>196</v>
      </c>
      <c r="E15" s="3"/>
      <c r="F15" s="3"/>
      <c r="G15" s="2">
        <v>1</v>
      </c>
      <c r="H15" s="2"/>
      <c r="I15" s="2"/>
      <c r="J15" s="2"/>
      <c r="K15" s="2"/>
      <c r="L15" s="2"/>
      <c r="M15" s="2"/>
      <c r="N15" s="2"/>
      <c r="O15" s="2"/>
      <c r="P15" s="12">
        <f>AB15</f>
        <v>946.0980400142569</v>
      </c>
      <c r="Q15" s="16">
        <f t="shared" si="1"/>
        <v>0</v>
      </c>
      <c r="R15" s="16">
        <f t="shared" si="1"/>
        <v>0</v>
      </c>
      <c r="S15" s="16">
        <f t="shared" si="1"/>
        <v>946.0980400142569</v>
      </c>
      <c r="T15" s="16">
        <f t="shared" si="1"/>
        <v>0</v>
      </c>
      <c r="U15" s="16">
        <f t="shared" si="1"/>
        <v>0</v>
      </c>
      <c r="V15" s="16">
        <f t="shared" si="1"/>
        <v>0</v>
      </c>
      <c r="W15" s="16">
        <f t="shared" si="1"/>
        <v>0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6">
        <f t="shared" si="1"/>
        <v>0</v>
      </c>
      <c r="AB15" s="17">
        <f t="shared" si="2"/>
        <v>946.0980400142569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9</v>
      </c>
      <c r="B16" s="3"/>
      <c r="C16" s="3" t="s">
        <v>58</v>
      </c>
      <c r="D16" s="3" t="s">
        <v>143</v>
      </c>
      <c r="E16" s="3"/>
      <c r="F16" s="3">
        <v>2</v>
      </c>
      <c r="G16" s="2"/>
      <c r="H16" s="2"/>
      <c r="I16" s="2"/>
      <c r="J16" s="2"/>
      <c r="K16" s="2"/>
      <c r="L16" s="2"/>
      <c r="M16" s="2"/>
      <c r="N16" s="2"/>
      <c r="O16" s="2"/>
      <c r="P16" s="12">
        <f>AB16</f>
        <v>703.0599913279624</v>
      </c>
      <c r="Q16" s="16">
        <f t="shared" si="1"/>
        <v>0</v>
      </c>
      <c r="R16" s="16">
        <f t="shared" si="1"/>
        <v>703.0599913279624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7">
        <f t="shared" si="2"/>
        <v>703.0599913279624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10</v>
      </c>
      <c r="B17" s="4"/>
      <c r="C17" s="30" t="s">
        <v>190</v>
      </c>
      <c r="D17" s="30" t="s">
        <v>197</v>
      </c>
      <c r="E17" s="4"/>
      <c r="F17" s="4"/>
      <c r="G17" s="2">
        <v>2</v>
      </c>
      <c r="H17" s="2"/>
      <c r="I17" s="2"/>
      <c r="J17" s="2"/>
      <c r="K17" s="2"/>
      <c r="L17" s="2"/>
      <c r="M17" s="2"/>
      <c r="N17" s="2"/>
      <c r="O17" s="2"/>
      <c r="P17" s="12">
        <f>AB17</f>
        <v>645.0680443502756</v>
      </c>
      <c r="Q17" s="16">
        <f t="shared" si="1"/>
        <v>0</v>
      </c>
      <c r="R17" s="16">
        <f t="shared" si="1"/>
        <v>0</v>
      </c>
      <c r="S17" s="16">
        <f t="shared" si="1"/>
        <v>645.0680443502756</v>
      </c>
      <c r="T17" s="16">
        <f t="shared" si="1"/>
        <v>0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0</v>
      </c>
      <c r="Z17" s="16">
        <f t="shared" si="1"/>
        <v>0</v>
      </c>
      <c r="AA17" s="16">
        <f t="shared" si="1"/>
        <v>0</v>
      </c>
      <c r="AB17" s="17">
        <f t="shared" si="2"/>
        <v>645.0680443502756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12</v>
      </c>
      <c r="B18" s="1"/>
      <c r="C18" s="1" t="s">
        <v>252</v>
      </c>
      <c r="D18" s="15" t="s">
        <v>253</v>
      </c>
      <c r="E18" s="15"/>
      <c r="F18" s="15"/>
      <c r="G18" s="2"/>
      <c r="H18" s="2"/>
      <c r="I18" s="2"/>
      <c r="J18" s="2">
        <v>4</v>
      </c>
      <c r="K18" s="2"/>
      <c r="L18" s="2"/>
      <c r="M18" s="2"/>
      <c r="N18" s="2"/>
      <c r="O18" s="2"/>
      <c r="P18" s="12">
        <f>AB18</f>
        <v>598.7280104064452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598.7280104064452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7">
        <f t="shared" si="2"/>
        <v>598.7280104064452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13</v>
      </c>
      <c r="B19" s="1"/>
      <c r="C19" s="1" t="s">
        <v>293</v>
      </c>
      <c r="D19" s="1" t="s">
        <v>295</v>
      </c>
      <c r="E19" s="7"/>
      <c r="F19" s="4"/>
      <c r="G19" s="2"/>
      <c r="H19" s="2"/>
      <c r="I19" s="2"/>
      <c r="J19" s="2">
        <v>8</v>
      </c>
      <c r="K19" s="2">
        <v>5</v>
      </c>
      <c r="L19" s="2"/>
      <c r="M19" s="2"/>
      <c r="N19" s="2"/>
      <c r="O19" s="2"/>
      <c r="P19" s="12">
        <f>AB19</f>
        <v>593.7645207129738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237.49201560966767</v>
      </c>
      <c r="W19" s="16">
        <f t="shared" si="1"/>
        <v>356.27250510330606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7">
        <f t="shared" si="2"/>
        <v>593.7645207129738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14</v>
      </c>
      <c r="B20" s="51"/>
      <c r="C20" s="28" t="s">
        <v>323</v>
      </c>
      <c r="D20" s="3" t="s">
        <v>324</v>
      </c>
      <c r="E20" s="3"/>
      <c r="F20" s="3"/>
      <c r="G20" s="2"/>
      <c r="H20" s="2"/>
      <c r="I20" s="2"/>
      <c r="J20" s="2"/>
      <c r="K20" s="2">
        <v>3</v>
      </c>
      <c r="L20" s="2"/>
      <c r="M20" s="2"/>
      <c r="N20" s="2"/>
      <c r="O20" s="2"/>
      <c r="P20" s="12">
        <f>AB20</f>
        <v>578.1212547196624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578.1212547196624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7">
        <f t="shared" si="2"/>
        <v>578.1212547196624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15</v>
      </c>
      <c r="B21" s="7"/>
      <c r="C21" s="69" t="s">
        <v>215</v>
      </c>
      <c r="D21" s="71" t="s">
        <v>216</v>
      </c>
      <c r="E21" s="8"/>
      <c r="F21" s="7"/>
      <c r="G21" s="2"/>
      <c r="H21" s="2">
        <v>2</v>
      </c>
      <c r="I21" s="2"/>
      <c r="J21" s="2"/>
      <c r="K21" s="2"/>
      <c r="L21" s="2"/>
      <c r="M21" s="2"/>
      <c r="N21" s="2"/>
      <c r="O21" s="2"/>
      <c r="P21" s="12">
        <f>AB21</f>
        <v>498.9400086720376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1"/>
        <v>498.9400086720376</v>
      </c>
      <c r="U21" s="16">
        <f t="shared" si="1"/>
        <v>0</v>
      </c>
      <c r="V21" s="16">
        <f t="shared" si="1"/>
        <v>0</v>
      </c>
      <c r="W21" s="16">
        <f t="shared" si="1"/>
        <v>0</v>
      </c>
      <c r="X21" s="16">
        <f t="shared" si="1"/>
        <v>0</v>
      </c>
      <c r="Y21" s="16">
        <f t="shared" si="1"/>
        <v>0</v>
      </c>
      <c r="Z21" s="16">
        <f t="shared" si="1"/>
        <v>0</v>
      </c>
      <c r="AA21" s="16">
        <f t="shared" si="1"/>
        <v>0</v>
      </c>
      <c r="AB21" s="17">
        <f t="shared" si="2"/>
        <v>498.9400086720376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16</v>
      </c>
      <c r="B22" s="1"/>
      <c r="C22" s="67" t="s">
        <v>191</v>
      </c>
      <c r="D22" s="61" t="s">
        <v>198</v>
      </c>
      <c r="E22" s="3"/>
      <c r="F22" s="3"/>
      <c r="G22" s="2">
        <v>3</v>
      </c>
      <c r="H22" s="2"/>
      <c r="I22" s="2"/>
      <c r="J22" s="2"/>
      <c r="K22" s="2"/>
      <c r="L22" s="2"/>
      <c r="M22" s="2"/>
      <c r="N22" s="2"/>
      <c r="O22" s="2"/>
      <c r="P22" s="12">
        <f>AB22</f>
        <v>468.97678529459444</v>
      </c>
      <c r="Q22" s="16">
        <f t="shared" si="1"/>
        <v>0</v>
      </c>
      <c r="R22" s="16">
        <f t="shared" si="1"/>
        <v>0</v>
      </c>
      <c r="S22" s="16">
        <f t="shared" si="1"/>
        <v>468.97678529459444</v>
      </c>
      <c r="T22" s="16">
        <f t="shared" si="1"/>
        <v>0</v>
      </c>
      <c r="U22" s="16">
        <f t="shared" si="1"/>
        <v>0</v>
      </c>
      <c r="V22" s="16">
        <f t="shared" si="1"/>
        <v>0</v>
      </c>
      <c r="W22" s="16">
        <f t="shared" si="1"/>
        <v>0</v>
      </c>
      <c r="X22" s="16">
        <f t="shared" si="1"/>
        <v>0</v>
      </c>
      <c r="Y22" s="16">
        <f t="shared" si="1"/>
        <v>0</v>
      </c>
      <c r="Z22" s="16">
        <f t="shared" si="1"/>
        <v>0</v>
      </c>
      <c r="AA22" s="16">
        <f t="shared" si="1"/>
        <v>0</v>
      </c>
      <c r="AB22" s="17">
        <f t="shared" si="2"/>
        <v>468.97678529459444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17</v>
      </c>
      <c r="B23" s="4" t="s">
        <v>146</v>
      </c>
      <c r="C23" s="67" t="s">
        <v>144</v>
      </c>
      <c r="D23" s="70" t="s">
        <v>145</v>
      </c>
      <c r="E23" s="4"/>
      <c r="F23" s="4">
        <v>4</v>
      </c>
      <c r="G23" s="2"/>
      <c r="H23" s="2"/>
      <c r="I23" s="2"/>
      <c r="J23" s="2"/>
      <c r="K23" s="2"/>
      <c r="L23" s="2"/>
      <c r="M23" s="2"/>
      <c r="N23" s="2"/>
      <c r="O23" s="2"/>
      <c r="P23" s="12">
        <f>AB23</f>
        <v>402.0299956639812</v>
      </c>
      <c r="Q23" s="16">
        <f t="shared" si="1"/>
        <v>0</v>
      </c>
      <c r="R23" s="16">
        <f t="shared" si="1"/>
        <v>402.0299956639812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0</v>
      </c>
      <c r="W23" s="16">
        <f t="shared" si="1"/>
        <v>0</v>
      </c>
      <c r="X23" s="16">
        <f t="shared" si="1"/>
        <v>0</v>
      </c>
      <c r="Y23" s="16">
        <f t="shared" si="1"/>
        <v>0</v>
      </c>
      <c r="Z23" s="16">
        <f t="shared" si="1"/>
        <v>0</v>
      </c>
      <c r="AA23" s="16">
        <f t="shared" si="1"/>
        <v>0</v>
      </c>
      <c r="AB23" s="17">
        <f t="shared" si="2"/>
        <v>402.0299956639812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18</v>
      </c>
      <c r="B24" s="7"/>
      <c r="C24" s="68" t="s">
        <v>254</v>
      </c>
      <c r="D24" s="64" t="s">
        <v>255</v>
      </c>
      <c r="E24" s="8"/>
      <c r="F24" s="3"/>
      <c r="G24" s="2"/>
      <c r="H24" s="2"/>
      <c r="I24" s="2"/>
      <c r="J24" s="2">
        <v>6</v>
      </c>
      <c r="K24" s="2"/>
      <c r="L24" s="2"/>
      <c r="M24" s="2"/>
      <c r="N24" s="2"/>
      <c r="O24" s="2"/>
      <c r="P24" s="12">
        <f>AB24</f>
        <v>387.41849953962765</v>
      </c>
      <c r="Q24" s="16">
        <f t="shared" si="1"/>
        <v>0</v>
      </c>
      <c r="R24" s="16">
        <f t="shared" si="1"/>
        <v>0</v>
      </c>
      <c r="S24" s="16">
        <f t="shared" si="1"/>
        <v>0</v>
      </c>
      <c r="T24" s="16">
        <f t="shared" si="1"/>
        <v>0</v>
      </c>
      <c r="U24" s="16">
        <f t="shared" si="1"/>
        <v>0</v>
      </c>
      <c r="V24" s="16">
        <f t="shared" si="1"/>
        <v>387.41849953962765</v>
      </c>
      <c r="W24" s="16">
        <f t="shared" si="1"/>
        <v>0</v>
      </c>
      <c r="X24" s="16">
        <f t="shared" si="1"/>
        <v>0</v>
      </c>
      <c r="Y24" s="16">
        <f t="shared" si="1"/>
        <v>0</v>
      </c>
      <c r="Z24" s="16">
        <f t="shared" si="1"/>
        <v>0</v>
      </c>
      <c r="AA24" s="16">
        <f t="shared" si="1"/>
        <v>0</v>
      </c>
      <c r="AB24" s="17">
        <f t="shared" si="2"/>
        <v>387.41849953962765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19</v>
      </c>
      <c r="B25" s="4"/>
      <c r="C25" s="67" t="s">
        <v>192</v>
      </c>
      <c r="D25" s="61" t="s">
        <v>199</v>
      </c>
      <c r="E25" s="4"/>
      <c r="F25" s="4"/>
      <c r="G25" s="2">
        <v>4</v>
      </c>
      <c r="H25" s="2"/>
      <c r="I25" s="2"/>
      <c r="J25" s="2"/>
      <c r="K25" s="2"/>
      <c r="L25" s="2"/>
      <c r="M25" s="2"/>
      <c r="N25" s="2"/>
      <c r="O25" s="2"/>
      <c r="P25" s="12">
        <f>AB25</f>
        <v>344.0380486862945</v>
      </c>
      <c r="Q25" s="16">
        <f t="shared" si="1"/>
        <v>0</v>
      </c>
      <c r="R25" s="16">
        <f t="shared" si="1"/>
        <v>0</v>
      </c>
      <c r="S25" s="16">
        <f t="shared" si="1"/>
        <v>344.0380486862945</v>
      </c>
      <c r="T25" s="16">
        <f t="shared" si="1"/>
        <v>0</v>
      </c>
      <c r="U25" s="16">
        <f t="shared" si="1"/>
        <v>0</v>
      </c>
      <c r="V25" s="16">
        <f t="shared" si="1"/>
        <v>0</v>
      </c>
      <c r="W25" s="16">
        <f t="shared" si="1"/>
        <v>0</v>
      </c>
      <c r="X25" s="16">
        <f t="shared" si="1"/>
        <v>0</v>
      </c>
      <c r="Y25" s="16">
        <f t="shared" si="1"/>
        <v>0</v>
      </c>
      <c r="Z25" s="16">
        <f t="shared" si="1"/>
        <v>0</v>
      </c>
      <c r="AA25" s="16">
        <f t="shared" si="1"/>
        <v>0</v>
      </c>
      <c r="AB25" s="17">
        <f t="shared" si="2"/>
        <v>344.0380486862945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21</v>
      </c>
      <c r="B26" s="7"/>
      <c r="C26" s="69" t="s">
        <v>217</v>
      </c>
      <c r="D26" s="71" t="s">
        <v>218</v>
      </c>
      <c r="E26" s="7"/>
      <c r="F26" s="7"/>
      <c r="G26" s="2"/>
      <c r="H26" s="2">
        <v>3</v>
      </c>
      <c r="I26" s="2"/>
      <c r="J26" s="2"/>
      <c r="K26" s="2"/>
      <c r="L26" s="2"/>
      <c r="M26" s="2"/>
      <c r="N26" s="2"/>
      <c r="O26" s="2"/>
      <c r="P26" s="12">
        <f>AB26</f>
        <v>322.8487496163564</v>
      </c>
      <c r="Q26" s="16">
        <f t="shared" si="1"/>
        <v>0</v>
      </c>
      <c r="R26" s="16">
        <f t="shared" si="1"/>
        <v>0</v>
      </c>
      <c r="S26" s="16">
        <f t="shared" si="1"/>
        <v>0</v>
      </c>
      <c r="T26" s="16">
        <f t="shared" si="1"/>
        <v>322.8487496163564</v>
      </c>
      <c r="U26" s="16">
        <f t="shared" si="1"/>
        <v>0</v>
      </c>
      <c r="V26" s="16">
        <f t="shared" si="1"/>
        <v>0</v>
      </c>
      <c r="W26" s="16">
        <f t="shared" si="1"/>
        <v>0</v>
      </c>
      <c r="X26" s="16">
        <f t="shared" si="1"/>
        <v>0</v>
      </c>
      <c r="Y26" s="16">
        <f t="shared" si="1"/>
        <v>0</v>
      </c>
      <c r="Z26" s="16">
        <f t="shared" si="1"/>
        <v>0</v>
      </c>
      <c r="AA26" s="16">
        <f t="shared" si="1"/>
        <v>0</v>
      </c>
      <c r="AB26" s="17">
        <f t="shared" si="2"/>
        <v>322.8487496163564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22</v>
      </c>
      <c r="B27" s="4"/>
      <c r="C27" s="78" t="s">
        <v>59</v>
      </c>
      <c r="D27" s="4" t="s">
        <v>60</v>
      </c>
      <c r="E27" s="4"/>
      <c r="F27" s="4">
        <v>5</v>
      </c>
      <c r="G27" s="2"/>
      <c r="H27" s="2"/>
      <c r="I27" s="2"/>
      <c r="J27" s="2"/>
      <c r="K27" s="2"/>
      <c r="L27" s="2"/>
      <c r="M27" s="2"/>
      <c r="N27" s="2"/>
      <c r="O27" s="2"/>
      <c r="P27" s="12">
        <f>AB27</f>
        <v>305.1199826559248</v>
      </c>
      <c r="Q27" s="16">
        <f t="shared" si="1"/>
        <v>0</v>
      </c>
      <c r="R27" s="16">
        <f t="shared" si="1"/>
        <v>305.1199826559248</v>
      </c>
      <c r="S27" s="16">
        <f t="shared" si="1"/>
        <v>0</v>
      </c>
      <c r="T27" s="16">
        <f t="shared" si="1"/>
        <v>0</v>
      </c>
      <c r="U27" s="16">
        <f t="shared" si="1"/>
        <v>0</v>
      </c>
      <c r="V27" s="16">
        <f t="shared" si="1"/>
        <v>0</v>
      </c>
      <c r="W27" s="16">
        <f t="shared" si="1"/>
        <v>0</v>
      </c>
      <c r="X27" s="16">
        <f t="shared" si="1"/>
        <v>0</v>
      </c>
      <c r="Y27" s="16">
        <f t="shared" si="1"/>
        <v>0</v>
      </c>
      <c r="Z27" s="16">
        <f t="shared" si="1"/>
        <v>0</v>
      </c>
      <c r="AA27" s="16">
        <f t="shared" si="1"/>
        <v>0</v>
      </c>
      <c r="AB27" s="17">
        <f t="shared" si="2"/>
        <v>305.1199826559248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23</v>
      </c>
      <c r="B28" s="3"/>
      <c r="C28" s="3" t="s">
        <v>325</v>
      </c>
      <c r="D28" s="3" t="s">
        <v>326</v>
      </c>
      <c r="E28" s="3"/>
      <c r="F28" s="3"/>
      <c r="G28" s="2"/>
      <c r="H28" s="2"/>
      <c r="I28" s="2"/>
      <c r="J28" s="2"/>
      <c r="K28" s="2">
        <v>6</v>
      </c>
      <c r="L28" s="2"/>
      <c r="M28" s="2"/>
      <c r="N28" s="2"/>
      <c r="O28" s="2"/>
      <c r="P28" s="12">
        <f>AB28</f>
        <v>277.09125905568123</v>
      </c>
      <c r="Q28" s="16">
        <f t="shared" si="1"/>
        <v>0</v>
      </c>
      <c r="R28" s="16">
        <f t="shared" si="1"/>
        <v>0</v>
      </c>
      <c r="S28" s="16">
        <f t="shared" si="1"/>
        <v>0</v>
      </c>
      <c r="T28" s="16">
        <f t="shared" si="1"/>
        <v>0</v>
      </c>
      <c r="U28" s="16">
        <f t="shared" si="1"/>
        <v>0</v>
      </c>
      <c r="V28" s="16">
        <f t="shared" si="1"/>
        <v>0</v>
      </c>
      <c r="W28" s="16">
        <f t="shared" si="1"/>
        <v>277.09125905568123</v>
      </c>
      <c r="X28" s="16">
        <f t="shared" si="1"/>
        <v>0</v>
      </c>
      <c r="Y28" s="16">
        <f t="shared" si="1"/>
        <v>0</v>
      </c>
      <c r="Z28" s="16">
        <f t="shared" si="1"/>
        <v>0</v>
      </c>
      <c r="AA28" s="16">
        <f t="shared" si="1"/>
        <v>0</v>
      </c>
      <c r="AB28" s="17">
        <f t="shared" si="2"/>
        <v>277.09125905568123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24</v>
      </c>
      <c r="B29" s="1"/>
      <c r="C29" s="30" t="s">
        <v>193</v>
      </c>
      <c r="D29" s="30" t="s">
        <v>200</v>
      </c>
      <c r="E29" s="3"/>
      <c r="F29" s="3"/>
      <c r="G29" s="2">
        <v>5</v>
      </c>
      <c r="H29" s="2"/>
      <c r="I29" s="2"/>
      <c r="J29" s="2"/>
      <c r="K29" s="2"/>
      <c r="L29" s="2"/>
      <c r="M29" s="2"/>
      <c r="N29" s="2"/>
      <c r="O29" s="2"/>
      <c r="P29" s="12">
        <f>AB29</f>
        <v>247.128035678238</v>
      </c>
      <c r="Q29" s="16">
        <f t="shared" si="1"/>
        <v>0</v>
      </c>
      <c r="R29" s="16">
        <f t="shared" si="1"/>
        <v>0</v>
      </c>
      <c r="S29" s="16">
        <f t="shared" si="1"/>
        <v>247.128035678238</v>
      </c>
      <c r="T29" s="16">
        <f t="shared" si="1"/>
        <v>0</v>
      </c>
      <c r="U29" s="16">
        <f t="shared" si="1"/>
        <v>0</v>
      </c>
      <c r="V29" s="16">
        <f t="shared" si="1"/>
        <v>0</v>
      </c>
      <c r="W29" s="16">
        <f t="shared" si="1"/>
        <v>0</v>
      </c>
      <c r="X29" s="16">
        <f t="shared" si="1"/>
        <v>0</v>
      </c>
      <c r="Y29" s="16">
        <f t="shared" si="1"/>
        <v>0</v>
      </c>
      <c r="Z29" s="16">
        <f t="shared" si="1"/>
        <v>0</v>
      </c>
      <c r="AA29" s="16">
        <f t="shared" si="1"/>
        <v>0</v>
      </c>
      <c r="AB29" s="17">
        <f t="shared" si="2"/>
        <v>247.128035678238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25</v>
      </c>
      <c r="B30" s="57" t="s">
        <v>95</v>
      </c>
      <c r="C30" s="28" t="s">
        <v>91</v>
      </c>
      <c r="D30" s="59" t="s">
        <v>97</v>
      </c>
      <c r="E30" s="1">
        <v>4</v>
      </c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>AB30</f>
        <v>237.49201560966767</v>
      </c>
      <c r="Q30" s="16">
        <f t="shared" si="1"/>
        <v>237.49201560966767</v>
      </c>
      <c r="R30" s="16">
        <f t="shared" si="1"/>
        <v>0</v>
      </c>
      <c r="S30" s="16">
        <f aca="true" t="shared" si="3" ref="S30:S50">IF(OR(G30="",G30="-"),0,G$8*(101+1000*LOG10(G$7/G30)))</f>
        <v>0</v>
      </c>
      <c r="T30" s="16">
        <f aca="true" t="shared" si="4" ref="T30:T50">IF(OR(H30="",H30="-"),0,H$8*(101+1000*LOG10(H$7/H30)))</f>
        <v>0</v>
      </c>
      <c r="U30" s="16">
        <f aca="true" t="shared" si="5" ref="U30:U50">IF(OR(I30="",I30="-"),0,I$8*(101+1000*LOG10(I$7/I30)))</f>
        <v>0</v>
      </c>
      <c r="V30" s="16">
        <f aca="true" t="shared" si="6" ref="V30:V50">IF(OR(J30="",J30="-"),0,J$8*(101+1000*LOG10(J$7/J30)))</f>
        <v>0</v>
      </c>
      <c r="W30" s="16">
        <f aca="true" t="shared" si="7" ref="W30:W50">IF(OR(K30="",K30="-"),0,K$8*(101+1000*LOG10(K$7/K30)))</f>
        <v>0</v>
      </c>
      <c r="X30" s="16">
        <f aca="true" t="shared" si="8" ref="X30:X50">IF(OR(L30="",L30="-"),0,L$8*(101+1000*LOG10(L$7/L30)))</f>
        <v>0</v>
      </c>
      <c r="Y30" s="16">
        <f aca="true" t="shared" si="9" ref="Y30:Y50">IF(OR(M30="",M30="-"),0,M$8*(101+1000*LOG10(M$7/M30)))</f>
        <v>0</v>
      </c>
      <c r="Z30" s="16">
        <f aca="true" t="shared" si="10" ref="Z30:Z50">IF(OR(N30="",N30="-"),0,N$8*(101+1000*LOG10(N$7/N30)))</f>
        <v>0</v>
      </c>
      <c r="AA30" s="16">
        <f aca="true" t="shared" si="11" ref="AA30:AA50">IF(OR(O30="",O30="-"),0,O$8*(101+1000*LOG10(O$7/O30)))</f>
        <v>0</v>
      </c>
      <c r="AB30" s="17">
        <f t="shared" si="2"/>
        <v>237.49201560966767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26</v>
      </c>
      <c r="B31" s="7" t="s">
        <v>149</v>
      </c>
      <c r="C31" s="30" t="s">
        <v>147</v>
      </c>
      <c r="D31" s="7" t="s">
        <v>148</v>
      </c>
      <c r="E31" s="7"/>
      <c r="F31" s="7">
        <v>6</v>
      </c>
      <c r="G31" s="2"/>
      <c r="H31" s="2"/>
      <c r="I31" s="2"/>
      <c r="J31" s="2"/>
      <c r="K31" s="2"/>
      <c r="L31" s="2"/>
      <c r="M31" s="2"/>
      <c r="N31" s="2"/>
      <c r="O31" s="2"/>
      <c r="P31" s="12">
        <f>AB31</f>
        <v>225.93873660829993</v>
      </c>
      <c r="Q31" s="16">
        <f aca="true" t="shared" si="12" ref="Q31:Q50">IF(OR(E31="",E31="-"),0,E$8*(101+1000*LOG10(E$7/E31)))</f>
        <v>0</v>
      </c>
      <c r="R31" s="16">
        <f aca="true" t="shared" si="13" ref="R31:R50">IF(OR(F31="",F31="-"),0,F$8*(101+1000*LOG10(F$7/F31)))</f>
        <v>225.93873660829993</v>
      </c>
      <c r="S31" s="16">
        <f t="shared" si="3"/>
        <v>0</v>
      </c>
      <c r="T31" s="16">
        <f t="shared" si="4"/>
        <v>0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7">
        <f t="shared" si="2"/>
        <v>225.93873660829993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27</v>
      </c>
      <c r="B32" s="7"/>
      <c r="C32" s="7" t="s">
        <v>327</v>
      </c>
      <c r="D32" s="8" t="s">
        <v>328</v>
      </c>
      <c r="E32" s="8"/>
      <c r="F32" s="7"/>
      <c r="G32" s="2"/>
      <c r="H32" s="2"/>
      <c r="I32" s="2"/>
      <c r="J32" s="2"/>
      <c r="K32" s="2">
        <v>7</v>
      </c>
      <c r="L32" s="2"/>
      <c r="M32" s="2"/>
      <c r="N32" s="2"/>
      <c r="O32" s="2"/>
      <c r="P32" s="12">
        <f>AB32</f>
        <v>210.14446942506805</v>
      </c>
      <c r="Q32" s="16">
        <f t="shared" si="12"/>
        <v>0</v>
      </c>
      <c r="R32" s="16">
        <f t="shared" si="13"/>
        <v>0</v>
      </c>
      <c r="S32" s="16">
        <f t="shared" si="3"/>
        <v>0</v>
      </c>
      <c r="T32" s="16">
        <f t="shared" si="4"/>
        <v>0</v>
      </c>
      <c r="U32" s="16">
        <f t="shared" si="5"/>
        <v>0</v>
      </c>
      <c r="V32" s="16">
        <f t="shared" si="6"/>
        <v>0</v>
      </c>
      <c r="W32" s="16">
        <f t="shared" si="7"/>
        <v>210.14446942506805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7">
        <f t="shared" si="2"/>
        <v>210.14446942506805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28</v>
      </c>
      <c r="B33" s="7" t="s">
        <v>220</v>
      </c>
      <c r="C33" s="14" t="s">
        <v>219</v>
      </c>
      <c r="D33" s="14"/>
      <c r="E33" s="7"/>
      <c r="F33" s="3"/>
      <c r="G33" s="2"/>
      <c r="H33" s="2">
        <v>4</v>
      </c>
      <c r="I33" s="2"/>
      <c r="J33" s="2"/>
      <c r="K33" s="2"/>
      <c r="L33" s="2"/>
      <c r="M33" s="2"/>
      <c r="N33" s="2"/>
      <c r="O33" s="2"/>
      <c r="P33" s="12">
        <f>AB33</f>
        <v>197.9100130080564</v>
      </c>
      <c r="Q33" s="16">
        <f t="shared" si="12"/>
        <v>0</v>
      </c>
      <c r="R33" s="16">
        <f t="shared" si="13"/>
        <v>0</v>
      </c>
      <c r="S33" s="16">
        <f t="shared" si="3"/>
        <v>0</v>
      </c>
      <c r="T33" s="16">
        <f t="shared" si="4"/>
        <v>197.9100130080564</v>
      </c>
      <c r="U33" s="16">
        <f t="shared" si="5"/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7">
        <f t="shared" si="2"/>
        <v>197.9100130080564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29</v>
      </c>
      <c r="B34" s="7"/>
      <c r="C34" s="10" t="s">
        <v>294</v>
      </c>
      <c r="D34" s="10" t="s">
        <v>296</v>
      </c>
      <c r="E34" s="8"/>
      <c r="F34" s="4"/>
      <c r="G34" s="2"/>
      <c r="H34" s="2"/>
      <c r="I34" s="2"/>
      <c r="J34" s="2">
        <v>9</v>
      </c>
      <c r="K34" s="2"/>
      <c r="L34" s="2"/>
      <c r="M34" s="2"/>
      <c r="N34" s="2"/>
      <c r="O34" s="2"/>
      <c r="P34" s="12">
        <f>AB34</f>
        <v>176.10898867281017</v>
      </c>
      <c r="Q34" s="16">
        <f t="shared" si="12"/>
        <v>0</v>
      </c>
      <c r="R34" s="16">
        <f t="shared" si="13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176.10898867281017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7">
        <f t="shared" si="2"/>
        <v>176.10898867281017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30</v>
      </c>
      <c r="B35" s="25"/>
      <c r="C35" s="30" t="s">
        <v>194</v>
      </c>
      <c r="D35" s="30" t="s">
        <v>201</v>
      </c>
      <c r="E35" s="13"/>
      <c r="F35" s="13"/>
      <c r="G35" s="2">
        <v>6</v>
      </c>
      <c r="H35" s="2"/>
      <c r="I35" s="2"/>
      <c r="J35" s="2"/>
      <c r="K35" s="2"/>
      <c r="L35" s="2"/>
      <c r="M35" s="2"/>
      <c r="N35" s="2"/>
      <c r="O35" s="2"/>
      <c r="P35" s="12">
        <f>AB35</f>
        <v>167.94678963061324</v>
      </c>
      <c r="Q35" s="16">
        <f t="shared" si="12"/>
        <v>0</v>
      </c>
      <c r="R35" s="16">
        <f t="shared" si="13"/>
        <v>0</v>
      </c>
      <c r="S35" s="16">
        <f t="shared" si="3"/>
        <v>167.94678963061324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7">
        <f t="shared" si="2"/>
        <v>167.94678963061324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31</v>
      </c>
      <c r="B36" s="1" t="s">
        <v>152</v>
      </c>
      <c r="C36" s="28" t="s">
        <v>150</v>
      </c>
      <c r="D36" s="1" t="s">
        <v>151</v>
      </c>
      <c r="E36" s="1"/>
      <c r="F36" s="7">
        <v>7</v>
      </c>
      <c r="G36" s="2"/>
      <c r="H36" s="2"/>
      <c r="I36" s="2"/>
      <c r="J36" s="2"/>
      <c r="K36" s="2"/>
      <c r="L36" s="2"/>
      <c r="M36" s="2"/>
      <c r="N36" s="2"/>
      <c r="O36" s="2"/>
      <c r="P36" s="12">
        <f>AB36</f>
        <v>158.99194697768672</v>
      </c>
      <c r="Q36" s="16">
        <f t="shared" si="12"/>
        <v>0</v>
      </c>
      <c r="R36" s="16">
        <f t="shared" si="13"/>
        <v>158.99194697768672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7">
        <f t="shared" si="2"/>
        <v>158.99194697768672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32</v>
      </c>
      <c r="B37" s="7"/>
      <c r="C37" s="7" t="s">
        <v>329</v>
      </c>
      <c r="D37" s="7" t="s">
        <v>330</v>
      </c>
      <c r="E37" s="7"/>
      <c r="F37" s="7"/>
      <c r="G37" s="2"/>
      <c r="H37" s="2"/>
      <c r="I37" s="2"/>
      <c r="J37" s="2"/>
      <c r="K37" s="2">
        <v>8</v>
      </c>
      <c r="L37" s="2"/>
      <c r="M37" s="2"/>
      <c r="N37" s="2"/>
      <c r="O37" s="2"/>
      <c r="P37" s="12">
        <f>AB37</f>
        <v>152.1525224473813</v>
      </c>
      <c r="Q37" s="16">
        <f t="shared" si="12"/>
        <v>0</v>
      </c>
      <c r="R37" s="16">
        <f t="shared" si="13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152.1525224473813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7">
        <f t="shared" si="2"/>
        <v>152.1525224473813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33</v>
      </c>
      <c r="B38" s="28"/>
      <c r="C38" s="28" t="s">
        <v>92</v>
      </c>
      <c r="D38" s="59" t="s">
        <v>98</v>
      </c>
      <c r="E38" s="4">
        <v>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12">
        <f>AB38</f>
        <v>121.19999999999999</v>
      </c>
      <c r="Q38" s="16">
        <f t="shared" si="12"/>
        <v>121.19999999999999</v>
      </c>
      <c r="R38" s="16">
        <f t="shared" si="13"/>
        <v>0</v>
      </c>
      <c r="S38" s="16">
        <f t="shared" si="3"/>
        <v>0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7">
        <f t="shared" si="2"/>
        <v>121.19999999999999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34</v>
      </c>
      <c r="B39" s="1"/>
      <c r="C39" s="1" t="s">
        <v>297</v>
      </c>
      <c r="D39" s="1" t="s">
        <v>298</v>
      </c>
      <c r="E39" s="4"/>
      <c r="F39" s="4"/>
      <c r="G39" s="2"/>
      <c r="H39" s="2"/>
      <c r="I39" s="2"/>
      <c r="J39" s="2">
        <v>10</v>
      </c>
      <c r="K39" s="2"/>
      <c r="L39" s="2"/>
      <c r="M39" s="2"/>
      <c r="N39" s="2"/>
      <c r="O39" s="2"/>
      <c r="P39" s="12">
        <f>AB39</f>
        <v>121.19999999999999</v>
      </c>
      <c r="Q39" s="16">
        <f t="shared" si="12"/>
        <v>0</v>
      </c>
      <c r="R39" s="16">
        <f t="shared" si="13"/>
        <v>0</v>
      </c>
      <c r="S39" s="16">
        <f t="shared" si="3"/>
        <v>0</v>
      </c>
      <c r="T39" s="16">
        <f t="shared" si="4"/>
        <v>0</v>
      </c>
      <c r="U39" s="16">
        <f t="shared" si="5"/>
        <v>0</v>
      </c>
      <c r="V39" s="16">
        <f t="shared" si="6"/>
        <v>121.19999999999999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7">
        <f t="shared" si="2"/>
        <v>121.19999999999999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35</v>
      </c>
      <c r="B40" s="7" t="s">
        <v>155</v>
      </c>
      <c r="C40" s="7" t="s">
        <v>153</v>
      </c>
      <c r="D40" s="21" t="s">
        <v>154</v>
      </c>
      <c r="E40" s="7"/>
      <c r="F40" s="7">
        <v>8</v>
      </c>
      <c r="G40" s="2"/>
      <c r="H40" s="2"/>
      <c r="I40" s="2"/>
      <c r="J40" s="2"/>
      <c r="K40" s="2"/>
      <c r="L40" s="2"/>
      <c r="M40" s="2"/>
      <c r="N40" s="2"/>
      <c r="O40" s="2"/>
      <c r="P40" s="12">
        <f>AB40</f>
        <v>101</v>
      </c>
      <c r="Q40" s="16">
        <f t="shared" si="12"/>
        <v>0</v>
      </c>
      <c r="R40" s="16">
        <f t="shared" si="13"/>
        <v>101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7">
        <f t="shared" si="2"/>
        <v>101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37</v>
      </c>
      <c r="B41" s="14"/>
      <c r="C41" s="30" t="s">
        <v>195</v>
      </c>
      <c r="D41" s="84" t="s">
        <v>202</v>
      </c>
      <c r="E41" s="7"/>
      <c r="F41" s="7"/>
      <c r="G41" s="2">
        <v>7</v>
      </c>
      <c r="H41" s="2"/>
      <c r="I41" s="2"/>
      <c r="J41" s="2"/>
      <c r="K41" s="2"/>
      <c r="L41" s="2"/>
      <c r="M41" s="53"/>
      <c r="N41" s="53"/>
      <c r="O41" s="53"/>
      <c r="P41" s="12">
        <f>AB41</f>
        <v>101</v>
      </c>
      <c r="Q41" s="16">
        <f t="shared" si="12"/>
        <v>0</v>
      </c>
      <c r="R41" s="16">
        <f t="shared" si="13"/>
        <v>0</v>
      </c>
      <c r="S41" s="16">
        <f t="shared" si="3"/>
        <v>101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7">
        <f t="shared" si="2"/>
        <v>101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38</v>
      </c>
      <c r="B42" s="4"/>
      <c r="C42" s="14" t="s">
        <v>221</v>
      </c>
      <c r="D42" s="14" t="s">
        <v>222</v>
      </c>
      <c r="E42" s="4"/>
      <c r="F42" s="4"/>
      <c r="G42" s="2"/>
      <c r="H42" s="2">
        <v>5</v>
      </c>
      <c r="I42" s="2"/>
      <c r="J42" s="2"/>
      <c r="K42" s="2"/>
      <c r="L42" s="2"/>
      <c r="M42" s="2"/>
      <c r="N42" s="2"/>
      <c r="O42" s="2"/>
      <c r="P42" s="12">
        <f>AB42</f>
        <v>101</v>
      </c>
      <c r="Q42" s="16">
        <f t="shared" si="12"/>
        <v>0</v>
      </c>
      <c r="R42" s="16">
        <f t="shared" si="13"/>
        <v>0</v>
      </c>
      <c r="S42" s="16">
        <f t="shared" si="3"/>
        <v>0</v>
      </c>
      <c r="T42" s="16">
        <f t="shared" si="4"/>
        <v>101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7">
        <f t="shared" si="2"/>
        <v>101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40</v>
      </c>
      <c r="B43" s="1"/>
      <c r="C43" s="26" t="s">
        <v>331</v>
      </c>
      <c r="D43" s="26" t="s">
        <v>332</v>
      </c>
      <c r="E43" s="3"/>
      <c r="F43" s="3"/>
      <c r="G43" s="2"/>
      <c r="H43" s="2"/>
      <c r="I43" s="2"/>
      <c r="J43" s="2"/>
      <c r="K43" s="2">
        <v>9</v>
      </c>
      <c r="L43" s="2"/>
      <c r="M43" s="2"/>
      <c r="N43" s="2"/>
      <c r="O43" s="2"/>
      <c r="P43" s="12">
        <f>AB43</f>
        <v>101</v>
      </c>
      <c r="Q43" s="16">
        <f t="shared" si="12"/>
        <v>0</v>
      </c>
      <c r="R43" s="16">
        <f t="shared" si="13"/>
        <v>0</v>
      </c>
      <c r="S43" s="16">
        <f t="shared" si="3"/>
        <v>0</v>
      </c>
      <c r="T43" s="16">
        <f t="shared" si="4"/>
        <v>0</v>
      </c>
      <c r="U43" s="16">
        <f t="shared" si="5"/>
        <v>0</v>
      </c>
      <c r="V43" s="16">
        <f t="shared" si="6"/>
        <v>0</v>
      </c>
      <c r="W43" s="16">
        <f t="shared" si="7"/>
        <v>101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7">
        <f t="shared" si="2"/>
        <v>101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41</v>
      </c>
      <c r="B44" s="3"/>
      <c r="C44" s="1"/>
      <c r="D44" s="1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12">
        <f>AB44</f>
        <v>0</v>
      </c>
      <c r="Q44" s="16">
        <f t="shared" si="12"/>
        <v>0</v>
      </c>
      <c r="R44" s="16">
        <f t="shared" si="13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7">
        <f t="shared" si="2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42</v>
      </c>
      <c r="B45" s="13"/>
      <c r="C45" s="1"/>
      <c r="D45" s="1"/>
      <c r="E45" s="13"/>
      <c r="F45" s="13"/>
      <c r="G45" s="2"/>
      <c r="H45" s="3"/>
      <c r="I45" s="3"/>
      <c r="J45" s="2"/>
      <c r="K45" s="2"/>
      <c r="L45" s="2"/>
      <c r="M45" s="2"/>
      <c r="N45" s="2"/>
      <c r="O45" s="2"/>
      <c r="P45" s="12">
        <f>AB45</f>
        <v>0</v>
      </c>
      <c r="Q45" s="16">
        <f t="shared" si="12"/>
        <v>0</v>
      </c>
      <c r="R45" s="16">
        <f t="shared" si="13"/>
        <v>0</v>
      </c>
      <c r="S45" s="16">
        <f t="shared" si="3"/>
        <v>0</v>
      </c>
      <c r="T45" s="16">
        <f t="shared" si="4"/>
        <v>0</v>
      </c>
      <c r="U45" s="16">
        <f t="shared" si="5"/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7">
        <f t="shared" si="2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43</v>
      </c>
      <c r="B46" s="1"/>
      <c r="C46" s="26"/>
      <c r="D46" s="26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>AB46</f>
        <v>0</v>
      </c>
      <c r="Q46" s="16">
        <f t="shared" si="12"/>
        <v>0</v>
      </c>
      <c r="R46" s="16">
        <f t="shared" si="13"/>
        <v>0</v>
      </c>
      <c r="S46" s="16">
        <f t="shared" si="3"/>
        <v>0</v>
      </c>
      <c r="T46" s="16">
        <f t="shared" si="4"/>
        <v>0</v>
      </c>
      <c r="U46" s="16">
        <f t="shared" si="5"/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7">
        <f t="shared" si="2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44</v>
      </c>
      <c r="B47" s="3"/>
      <c r="C47" s="30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>AB47</f>
        <v>0</v>
      </c>
      <c r="Q47" s="16">
        <f t="shared" si="12"/>
        <v>0</v>
      </c>
      <c r="R47" s="16">
        <f t="shared" si="13"/>
        <v>0</v>
      </c>
      <c r="S47" s="16">
        <f t="shared" si="3"/>
        <v>0</v>
      </c>
      <c r="T47" s="16">
        <f t="shared" si="4"/>
        <v>0</v>
      </c>
      <c r="U47" s="16">
        <f t="shared" si="5"/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7">
        <f t="shared" si="2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45</v>
      </c>
      <c r="B48" s="1"/>
      <c r="C48" s="1"/>
      <c r="D48" s="1"/>
      <c r="E48" s="1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>AB48</f>
        <v>0</v>
      </c>
      <c r="Q48" s="16">
        <f t="shared" si="12"/>
        <v>0</v>
      </c>
      <c r="R48" s="16">
        <f t="shared" si="13"/>
        <v>0</v>
      </c>
      <c r="S48" s="16">
        <f t="shared" si="3"/>
        <v>0</v>
      </c>
      <c r="T48" s="16">
        <f t="shared" si="4"/>
        <v>0</v>
      </c>
      <c r="U48" s="16">
        <f t="shared" si="5"/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7">
        <f t="shared" si="2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46</v>
      </c>
      <c r="B49" s="1"/>
      <c r="C49" s="1"/>
      <c r="D49" s="1"/>
      <c r="E49" s="8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>AB49</f>
        <v>0</v>
      </c>
      <c r="Q49" s="16">
        <f t="shared" si="12"/>
        <v>0</v>
      </c>
      <c r="R49" s="16">
        <f t="shared" si="13"/>
        <v>0</v>
      </c>
      <c r="S49" s="16">
        <f t="shared" si="3"/>
        <v>0</v>
      </c>
      <c r="T49" s="16">
        <f t="shared" si="4"/>
        <v>0</v>
      </c>
      <c r="U49" s="16">
        <f t="shared" si="5"/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7">
        <f t="shared" si="2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47</v>
      </c>
      <c r="B50" s="4"/>
      <c r="C50" s="1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12">
        <f>AB50</f>
        <v>0</v>
      </c>
      <c r="Q50" s="16">
        <f t="shared" si="12"/>
        <v>0</v>
      </c>
      <c r="R50" s="16">
        <f t="shared" si="13"/>
        <v>0</v>
      </c>
      <c r="S50" s="16">
        <f t="shared" si="3"/>
        <v>0</v>
      </c>
      <c r="T50" s="16">
        <f t="shared" si="4"/>
        <v>0</v>
      </c>
      <c r="U50" s="16">
        <f t="shared" si="5"/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7">
        <f t="shared" si="2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7"/>
  <sheetViews>
    <sheetView zoomScale="70" zoomScaleNormal="70" zoomScalePageLayoutView="0" workbookViewId="0" topLeftCell="A4">
      <selection activeCell="G12" sqref="G12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26</v>
      </c>
      <c r="B4" s="98"/>
      <c r="C4" s="98"/>
      <c r="D4" s="98"/>
      <c r="E4" s="98"/>
      <c r="F4" s="98"/>
      <c r="G4" s="98"/>
      <c r="H4" s="98"/>
      <c r="J4" s="37">
        <f>SUM(E7:M7)/8</f>
        <v>5.875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tr">
        <f>'T1'!E6:O6</f>
        <v>Włocławek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 t="s">
        <v>315</v>
      </c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COUNTIF(E9:E51,"&gt;0")</f>
        <v>8</v>
      </c>
      <c r="F7" s="36">
        <f t="shared" si="0"/>
        <v>9</v>
      </c>
      <c r="G7" s="36">
        <f t="shared" si="0"/>
        <v>5</v>
      </c>
      <c r="H7" s="36">
        <f t="shared" si="0"/>
        <v>5</v>
      </c>
      <c r="I7" s="36">
        <f t="shared" si="0"/>
        <v>4</v>
      </c>
      <c r="J7" s="36">
        <f t="shared" si="0"/>
        <v>11</v>
      </c>
      <c r="K7" s="36">
        <f t="shared" si="0"/>
        <v>5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28" t="s">
        <v>33</v>
      </c>
      <c r="C9" s="28" t="s">
        <v>32</v>
      </c>
      <c r="D9" s="60"/>
      <c r="E9" s="3">
        <v>1</v>
      </c>
      <c r="F9" s="3">
        <v>2</v>
      </c>
      <c r="G9" s="2"/>
      <c r="H9" s="2">
        <v>1</v>
      </c>
      <c r="I9" s="2">
        <v>1</v>
      </c>
      <c r="J9" s="2"/>
      <c r="K9" s="2">
        <v>1</v>
      </c>
      <c r="L9" s="2"/>
      <c r="M9" s="2"/>
      <c r="N9" s="2"/>
      <c r="O9" s="2"/>
      <c r="P9" s="12">
        <f aca="true" t="shared" si="1" ref="P9:P47">AB9</f>
        <v>4262.120498165676</v>
      </c>
      <c r="Q9" s="16">
        <f aca="true" t="shared" si="2" ref="Q9:AA9">IF(OR(E9="",E9="-"),0,E$8*(101+1000*LOG10(E$7/E9)))</f>
        <v>1204.907984390332</v>
      </c>
      <c r="R9" s="16">
        <f t="shared" si="2"/>
        <v>754.2125137753437</v>
      </c>
      <c r="S9" s="16">
        <f t="shared" si="2"/>
        <v>0</v>
      </c>
      <c r="T9" s="16">
        <f t="shared" si="2"/>
        <v>799.9700043360189</v>
      </c>
      <c r="U9" s="16">
        <f t="shared" si="2"/>
        <v>703.0599913279624</v>
      </c>
      <c r="V9" s="16">
        <f t="shared" si="2"/>
        <v>0</v>
      </c>
      <c r="W9" s="16">
        <f t="shared" si="2"/>
        <v>799.9700043360189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4262.120498165676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27"/>
      <c r="C10" s="27" t="s">
        <v>34</v>
      </c>
      <c r="D10" s="58" t="s">
        <v>105</v>
      </c>
      <c r="E10" s="7">
        <v>2</v>
      </c>
      <c r="F10" s="7"/>
      <c r="G10" s="2">
        <v>1</v>
      </c>
      <c r="H10" s="2">
        <v>2</v>
      </c>
      <c r="I10" s="2">
        <v>3</v>
      </c>
      <c r="J10" s="2">
        <v>4</v>
      </c>
      <c r="K10" s="2">
        <v>2</v>
      </c>
      <c r="L10" s="2"/>
      <c r="M10" s="2"/>
      <c r="N10" s="2"/>
      <c r="O10" s="2"/>
      <c r="P10" s="12">
        <f t="shared" si="1"/>
        <v>3515.859980478264</v>
      </c>
      <c r="Q10" s="16">
        <f aca="true" t="shared" si="3" ref="Q10:AA26">IF(OR(E10="",E10="-"),0,E$8*(101+1000*LOG10(E$7/E10)))</f>
        <v>843.6719895935548</v>
      </c>
      <c r="R10" s="16">
        <f t="shared" si="3"/>
        <v>0</v>
      </c>
      <c r="S10" s="16">
        <f t="shared" si="3"/>
        <v>799.9700043360189</v>
      </c>
      <c r="T10" s="16">
        <f t="shared" si="3"/>
        <v>498.9400086720376</v>
      </c>
      <c r="U10" s="16">
        <f t="shared" si="3"/>
        <v>225.93873660829993</v>
      </c>
      <c r="V10" s="16">
        <f t="shared" si="3"/>
        <v>648.3992325963152</v>
      </c>
      <c r="W10" s="16">
        <f t="shared" si="3"/>
        <v>498.9400086720376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7">
        <f aca="true" t="shared" si="4" ref="AB10:AB47">SUM(Q10:AA10)</f>
        <v>3515.859980478264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56"/>
      <c r="C11" s="56" t="s">
        <v>100</v>
      </c>
      <c r="D11" s="56" t="s">
        <v>107</v>
      </c>
      <c r="E11" s="3">
        <v>4</v>
      </c>
      <c r="F11" s="3"/>
      <c r="G11" s="2"/>
      <c r="H11" s="2"/>
      <c r="I11" s="2">
        <v>2</v>
      </c>
      <c r="J11" s="2">
        <v>3</v>
      </c>
      <c r="K11" s="2"/>
      <c r="L11" s="2"/>
      <c r="M11" s="2"/>
      <c r="N11" s="2"/>
      <c r="O11" s="2"/>
      <c r="P11" s="12">
        <f t="shared" si="1"/>
        <v>1682.7917069870336</v>
      </c>
      <c r="Q11" s="16">
        <f t="shared" si="3"/>
        <v>482.43599479677744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402.0299956639812</v>
      </c>
      <c r="V11" s="16">
        <f t="shared" si="3"/>
        <v>798.3257165262751</v>
      </c>
      <c r="W11" s="16">
        <f t="shared" si="3"/>
        <v>0</v>
      </c>
      <c r="X11" s="16">
        <f t="shared" si="3"/>
        <v>0</v>
      </c>
      <c r="Y11" s="16">
        <f t="shared" si="3"/>
        <v>0</v>
      </c>
      <c r="Z11" s="16">
        <f t="shared" si="3"/>
        <v>0</v>
      </c>
      <c r="AA11" s="16">
        <f t="shared" si="3"/>
        <v>0</v>
      </c>
      <c r="AB11" s="17">
        <f t="shared" si="4"/>
        <v>1682.7917069870336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5</v>
      </c>
      <c r="B12" s="1" t="s">
        <v>266</v>
      </c>
      <c r="C12" s="1" t="s">
        <v>262</v>
      </c>
      <c r="D12" s="1" t="s">
        <v>264</v>
      </c>
      <c r="E12" s="3"/>
      <c r="F12" s="3"/>
      <c r="G12" s="2"/>
      <c r="H12" s="2"/>
      <c r="I12" s="2"/>
      <c r="J12" s="2">
        <v>1</v>
      </c>
      <c r="K12" s="2"/>
      <c r="L12" s="2"/>
      <c r="M12" s="2"/>
      <c r="N12" s="2"/>
      <c r="O12" s="2"/>
      <c r="P12" s="12">
        <f t="shared" si="1"/>
        <v>1370.87122218987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1370.87122218987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7">
        <f t="shared" si="4"/>
        <v>1370.87122218987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6</v>
      </c>
      <c r="B13" s="1" t="s">
        <v>270</v>
      </c>
      <c r="C13" s="1" t="s">
        <v>269</v>
      </c>
      <c r="D13" s="1"/>
      <c r="E13" s="4"/>
      <c r="F13" s="4"/>
      <c r="G13" s="2"/>
      <c r="H13" s="2"/>
      <c r="I13" s="2"/>
      <c r="J13" s="2">
        <v>1</v>
      </c>
      <c r="K13" s="2"/>
      <c r="L13" s="2"/>
      <c r="M13" s="2"/>
      <c r="N13" s="2"/>
      <c r="O13" s="2"/>
      <c r="P13" s="12">
        <f t="shared" si="1"/>
        <v>1370.87122218987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1370.87122218987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7">
        <f t="shared" si="4"/>
        <v>1370.87122218987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8</v>
      </c>
      <c r="B14" s="7" t="s">
        <v>156</v>
      </c>
      <c r="C14" s="7" t="s">
        <v>64</v>
      </c>
      <c r="D14" s="7"/>
      <c r="E14" s="7"/>
      <c r="F14" s="7">
        <v>1</v>
      </c>
      <c r="G14" s="2"/>
      <c r="H14" s="2"/>
      <c r="I14" s="2"/>
      <c r="J14" s="2"/>
      <c r="K14" s="2"/>
      <c r="L14" s="2"/>
      <c r="M14" s="2"/>
      <c r="N14" s="2"/>
      <c r="O14" s="2"/>
      <c r="P14" s="12">
        <f t="shared" si="1"/>
        <v>1055.2425094393247</v>
      </c>
      <c r="Q14" s="16">
        <f t="shared" si="3"/>
        <v>0</v>
      </c>
      <c r="R14" s="16">
        <f t="shared" si="3"/>
        <v>1055.2425094393247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7">
        <f t="shared" si="4"/>
        <v>1055.2425094393247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9</v>
      </c>
      <c r="B15" s="3" t="s">
        <v>268</v>
      </c>
      <c r="C15" s="1" t="s">
        <v>263</v>
      </c>
      <c r="D15" s="1" t="s">
        <v>265</v>
      </c>
      <c r="E15" s="3"/>
      <c r="F15" s="3"/>
      <c r="G15" s="2"/>
      <c r="H15" s="2"/>
      <c r="I15" s="2"/>
      <c r="J15" s="2">
        <v>2</v>
      </c>
      <c r="K15" s="2"/>
      <c r="L15" s="2"/>
      <c r="M15" s="2"/>
      <c r="N15" s="2"/>
      <c r="O15" s="2"/>
      <c r="P15" s="12">
        <f t="shared" si="1"/>
        <v>1009.6352273930927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1009.6352273930927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4"/>
        <v>1009.6352273930927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12</v>
      </c>
      <c r="B16" s="1" t="s">
        <v>272</v>
      </c>
      <c r="C16" s="1" t="s">
        <v>271</v>
      </c>
      <c r="D16" s="15"/>
      <c r="E16" s="15"/>
      <c r="F16" s="15"/>
      <c r="G16" s="2"/>
      <c r="H16" s="2"/>
      <c r="I16" s="2"/>
      <c r="J16" s="2">
        <v>2</v>
      </c>
      <c r="K16" s="2"/>
      <c r="L16" s="2"/>
      <c r="M16" s="2"/>
      <c r="N16" s="2"/>
      <c r="O16" s="2"/>
      <c r="P16" s="12">
        <f t="shared" si="1"/>
        <v>1009.6352273930927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1009.6352273930927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7">
        <f t="shared" si="4"/>
        <v>1009.6352273930927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13</v>
      </c>
      <c r="B17" s="56" t="s">
        <v>54</v>
      </c>
      <c r="C17" s="56" t="s">
        <v>101</v>
      </c>
      <c r="D17" s="56" t="s">
        <v>108</v>
      </c>
      <c r="E17" s="8">
        <v>5</v>
      </c>
      <c r="F17" s="3">
        <v>4</v>
      </c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819.3264972984722</v>
      </c>
      <c r="Q17" s="16">
        <f t="shared" si="3"/>
        <v>366.1439791871097</v>
      </c>
      <c r="R17" s="16">
        <f t="shared" si="3"/>
        <v>453.18251811136247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7">
        <f t="shared" si="4"/>
        <v>819.3264972984722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15</v>
      </c>
      <c r="B18" s="28"/>
      <c r="C18" s="28" t="s">
        <v>99</v>
      </c>
      <c r="D18" s="28" t="s">
        <v>106</v>
      </c>
      <c r="E18" s="3">
        <v>3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12">
        <f t="shared" si="1"/>
        <v>632.3624787267373</v>
      </c>
      <c r="Q18" s="16">
        <f t="shared" si="3"/>
        <v>632.3624787267373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3"/>
        <v>0</v>
      </c>
      <c r="Z18" s="16">
        <f t="shared" si="3"/>
        <v>0</v>
      </c>
      <c r="AA18" s="16">
        <f t="shared" si="3"/>
        <v>0</v>
      </c>
      <c r="AB18" s="17">
        <f t="shared" si="4"/>
        <v>632.3624787267373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16</v>
      </c>
      <c r="B19" s="1">
        <v>105</v>
      </c>
      <c r="C19" s="66" t="s">
        <v>157</v>
      </c>
      <c r="D19" s="80"/>
      <c r="E19" s="8"/>
      <c r="F19" s="4">
        <v>3</v>
      </c>
      <c r="G19" s="2"/>
      <c r="H19" s="2"/>
      <c r="I19" s="2"/>
      <c r="J19" s="2"/>
      <c r="K19" s="2"/>
      <c r="L19" s="2"/>
      <c r="M19" s="2"/>
      <c r="N19" s="2"/>
      <c r="O19" s="2"/>
      <c r="P19" s="12">
        <f t="shared" si="1"/>
        <v>578.1212547196624</v>
      </c>
      <c r="Q19" s="16">
        <f t="shared" si="3"/>
        <v>0</v>
      </c>
      <c r="R19" s="16">
        <f t="shared" si="3"/>
        <v>578.1212547196624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7">
        <f t="shared" si="4"/>
        <v>578.1212547196624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18</v>
      </c>
      <c r="B20" s="1" t="s">
        <v>274</v>
      </c>
      <c r="C20" s="66" t="s">
        <v>273</v>
      </c>
      <c r="D20" s="64"/>
      <c r="E20" s="1"/>
      <c r="F20" s="7"/>
      <c r="G20" s="2"/>
      <c r="H20" s="2"/>
      <c r="I20" s="2"/>
      <c r="J20" s="2">
        <v>5</v>
      </c>
      <c r="K20" s="2"/>
      <c r="L20" s="2"/>
      <c r="M20" s="2"/>
      <c r="N20" s="2"/>
      <c r="O20" s="2"/>
      <c r="P20" s="12">
        <f t="shared" si="1"/>
        <v>532.1072169866476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532.1072169866476</v>
      </c>
      <c r="W20" s="16">
        <f t="shared" si="3"/>
        <v>0</v>
      </c>
      <c r="X20" s="16">
        <f t="shared" si="3"/>
        <v>0</v>
      </c>
      <c r="Y20" s="16">
        <f t="shared" si="3"/>
        <v>0</v>
      </c>
      <c r="Z20" s="16">
        <f t="shared" si="3"/>
        <v>0</v>
      </c>
      <c r="AA20" s="16">
        <f t="shared" si="3"/>
        <v>0</v>
      </c>
      <c r="AB20" s="17">
        <f t="shared" si="4"/>
        <v>532.1072169866476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19</v>
      </c>
      <c r="B21" s="4"/>
      <c r="C21" s="62" t="s">
        <v>307</v>
      </c>
      <c r="D21" s="70" t="s">
        <v>308</v>
      </c>
      <c r="E21" s="4"/>
      <c r="F21" s="4"/>
      <c r="G21" s="2">
        <v>2</v>
      </c>
      <c r="H21" s="2"/>
      <c r="I21" s="2"/>
      <c r="J21" s="2"/>
      <c r="K21" s="2"/>
      <c r="L21" s="2"/>
      <c r="M21" s="2"/>
      <c r="N21" s="2"/>
      <c r="O21" s="2"/>
      <c r="P21" s="12">
        <f t="shared" si="1"/>
        <v>498.9400086720376</v>
      </c>
      <c r="Q21" s="16">
        <f t="shared" si="3"/>
        <v>0</v>
      </c>
      <c r="R21" s="16">
        <f t="shared" si="3"/>
        <v>0</v>
      </c>
      <c r="S21" s="16">
        <f t="shared" si="3"/>
        <v>498.9400086720376</v>
      </c>
      <c r="T21" s="16">
        <f t="shared" si="3"/>
        <v>0</v>
      </c>
      <c r="U21" s="16">
        <f t="shared" si="3"/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7">
        <f t="shared" si="4"/>
        <v>498.9400086720376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20</v>
      </c>
      <c r="B22" s="7"/>
      <c r="C22" s="79" t="s">
        <v>275</v>
      </c>
      <c r="D22" s="81" t="s">
        <v>276</v>
      </c>
      <c r="E22" s="8"/>
      <c r="F22" s="7"/>
      <c r="G22" s="2"/>
      <c r="H22" s="2"/>
      <c r="I22" s="2"/>
      <c r="J22" s="2">
        <v>6</v>
      </c>
      <c r="K22" s="2"/>
      <c r="L22" s="2"/>
      <c r="M22" s="2"/>
      <c r="N22" s="2"/>
      <c r="O22" s="2"/>
      <c r="P22" s="12">
        <f t="shared" si="1"/>
        <v>437.0897217294977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437.0897217294977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7">
        <f t="shared" si="4"/>
        <v>437.0897217294977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22</v>
      </c>
      <c r="B23" s="14"/>
      <c r="C23" s="63" t="s">
        <v>225</v>
      </c>
      <c r="D23" s="1" t="s">
        <v>226</v>
      </c>
      <c r="E23" s="7"/>
      <c r="F23" s="7"/>
      <c r="G23" s="2"/>
      <c r="H23" s="2">
        <v>4</v>
      </c>
      <c r="I23" s="2"/>
      <c r="J23" s="2"/>
      <c r="K23" s="2">
        <v>4</v>
      </c>
      <c r="L23" s="2"/>
      <c r="M23" s="2"/>
      <c r="N23" s="2"/>
      <c r="O23" s="2"/>
      <c r="P23" s="12">
        <f t="shared" si="1"/>
        <v>395.8200260161128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197.9100130080564</v>
      </c>
      <c r="U23" s="16">
        <f t="shared" si="3"/>
        <v>0</v>
      </c>
      <c r="V23" s="16">
        <f t="shared" si="3"/>
        <v>0</v>
      </c>
      <c r="W23" s="16">
        <f t="shared" si="3"/>
        <v>197.9100130080564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7">
        <f t="shared" si="4"/>
        <v>395.8200260161128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23</v>
      </c>
      <c r="B24" s="1"/>
      <c r="C24" s="1" t="s">
        <v>301</v>
      </c>
      <c r="D24" s="1" t="s">
        <v>302</v>
      </c>
      <c r="E24" s="1"/>
      <c r="F24" s="4"/>
      <c r="G24" s="2"/>
      <c r="H24" s="2"/>
      <c r="I24" s="2"/>
      <c r="J24" s="2">
        <v>7</v>
      </c>
      <c r="K24" s="2"/>
      <c r="L24" s="2"/>
      <c r="M24" s="2"/>
      <c r="N24" s="2"/>
      <c r="O24" s="2"/>
      <c r="P24" s="12">
        <f t="shared" si="1"/>
        <v>356.75357417276183</v>
      </c>
      <c r="Q24" s="16">
        <f t="shared" si="3"/>
        <v>0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16">
        <f t="shared" si="3"/>
        <v>356.75357417276183</v>
      </c>
      <c r="W24" s="16">
        <f t="shared" si="3"/>
        <v>0</v>
      </c>
      <c r="X24" s="16">
        <f t="shared" si="3"/>
        <v>0</v>
      </c>
      <c r="Y24" s="16">
        <f t="shared" si="3"/>
        <v>0</v>
      </c>
      <c r="Z24" s="16">
        <f t="shared" si="3"/>
        <v>0</v>
      </c>
      <c r="AA24" s="16">
        <f t="shared" si="3"/>
        <v>0</v>
      </c>
      <c r="AB24" s="17">
        <f t="shared" si="4"/>
        <v>356.75357417276183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24</v>
      </c>
      <c r="B25" s="4" t="s">
        <v>158</v>
      </c>
      <c r="C25" s="1" t="s">
        <v>61</v>
      </c>
      <c r="D25" s="52" t="s">
        <v>62</v>
      </c>
      <c r="E25" s="4"/>
      <c r="F25" s="4">
        <v>5</v>
      </c>
      <c r="G25" s="2"/>
      <c r="H25" s="2"/>
      <c r="I25" s="2"/>
      <c r="J25" s="2"/>
      <c r="K25" s="2"/>
      <c r="L25" s="2"/>
      <c r="M25" s="2"/>
      <c r="N25" s="2"/>
      <c r="O25" s="2"/>
      <c r="P25" s="12">
        <f t="shared" si="1"/>
        <v>356.27250510330606</v>
      </c>
      <c r="Q25" s="16">
        <f t="shared" si="3"/>
        <v>0</v>
      </c>
      <c r="R25" s="16">
        <f t="shared" si="3"/>
        <v>356.27250510330606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7">
        <f t="shared" si="4"/>
        <v>356.27250510330606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25</v>
      </c>
      <c r="B26" s="3" t="s">
        <v>224</v>
      </c>
      <c r="C26" s="3" t="s">
        <v>223</v>
      </c>
      <c r="D26" s="3"/>
      <c r="E26" s="3"/>
      <c r="F26" s="3"/>
      <c r="G26" s="2"/>
      <c r="H26" s="2">
        <v>3</v>
      </c>
      <c r="I26" s="2"/>
      <c r="J26" s="2"/>
      <c r="K26" s="2"/>
      <c r="L26" s="2"/>
      <c r="M26" s="2"/>
      <c r="N26" s="2"/>
      <c r="O26" s="2"/>
      <c r="P26" s="12">
        <f t="shared" si="1"/>
        <v>322.8487496163564</v>
      </c>
      <c r="Q26" s="16">
        <f t="shared" si="3"/>
        <v>0</v>
      </c>
      <c r="R26" s="16">
        <f t="shared" si="3"/>
        <v>0</v>
      </c>
      <c r="S26" s="16">
        <f aca="true" t="shared" si="5" ref="S26:S47">IF(OR(G26="",G26="-"),0,G$8*(101+1000*LOG10(G$7/G26)))</f>
        <v>0</v>
      </c>
      <c r="T26" s="16">
        <f aca="true" t="shared" si="6" ref="T26:T47">IF(OR(H26="",H26="-"),0,H$8*(101+1000*LOG10(H$7/H26)))</f>
        <v>322.8487496163564</v>
      </c>
      <c r="U26" s="16">
        <f aca="true" t="shared" si="7" ref="U26:U47">IF(OR(I26="",I26="-"),0,I$8*(101+1000*LOG10(I$7/I26)))</f>
        <v>0</v>
      </c>
      <c r="V26" s="16">
        <f aca="true" t="shared" si="8" ref="V26:V47">IF(OR(J26="",J26="-"),0,J$8*(101+1000*LOG10(J$7/J26)))</f>
        <v>0</v>
      </c>
      <c r="W26" s="16">
        <f aca="true" t="shared" si="9" ref="W26:W47">IF(OR(K26="",K26="-"),0,K$8*(101+1000*LOG10(K$7/K26)))</f>
        <v>0</v>
      </c>
      <c r="X26" s="16">
        <f aca="true" t="shared" si="10" ref="X26:X47">IF(OR(L26="",L26="-"),0,L$8*(101+1000*LOG10(L$7/L26)))</f>
        <v>0</v>
      </c>
      <c r="Y26" s="16">
        <f aca="true" t="shared" si="11" ref="Y26:Y47">IF(OR(M26="",M26="-"),0,M$8*(101+1000*LOG10(M$7/M26)))</f>
        <v>0</v>
      </c>
      <c r="Z26" s="16">
        <f aca="true" t="shared" si="12" ref="Z26:Z47">IF(OR(N26="",N26="-"),0,N$8*(101+1000*LOG10(N$7/N26)))</f>
        <v>0</v>
      </c>
      <c r="AA26" s="16">
        <f aca="true" t="shared" si="13" ref="AA26:AA47">IF(OR(O26="",O26="-"),0,O$8*(101+1000*LOG10(O$7/O26)))</f>
        <v>0</v>
      </c>
      <c r="AB26" s="17">
        <f t="shared" si="4"/>
        <v>322.8487496163564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26</v>
      </c>
      <c r="B27" s="4"/>
      <c r="C27" s="1" t="s">
        <v>309</v>
      </c>
      <c r="D27" s="4" t="s">
        <v>312</v>
      </c>
      <c r="E27" s="4"/>
      <c r="F27" s="4"/>
      <c r="G27" s="2">
        <v>3</v>
      </c>
      <c r="H27" s="2"/>
      <c r="I27" s="2"/>
      <c r="J27" s="2"/>
      <c r="K27" s="2"/>
      <c r="L27" s="2"/>
      <c r="M27" s="2"/>
      <c r="N27" s="2"/>
      <c r="O27" s="2"/>
      <c r="P27" s="12">
        <f t="shared" si="1"/>
        <v>322.8487496163564</v>
      </c>
      <c r="Q27" s="16">
        <f aca="true" t="shared" si="14" ref="Q27:Q47">IF(OR(E27="",E27="-"),0,E$8*(101+1000*LOG10(E$7/E27)))</f>
        <v>0</v>
      </c>
      <c r="R27" s="16">
        <f aca="true" t="shared" si="15" ref="R27:R47">IF(OR(F27="",F27="-"),0,F$8*(101+1000*LOG10(F$7/F27)))</f>
        <v>0</v>
      </c>
      <c r="S27" s="16">
        <f t="shared" si="5"/>
        <v>322.8487496163564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6">
        <f t="shared" si="9"/>
        <v>0</v>
      </c>
      <c r="X27" s="16">
        <f t="shared" si="10"/>
        <v>0</v>
      </c>
      <c r="Y27" s="16">
        <f t="shared" si="11"/>
        <v>0</v>
      </c>
      <c r="Z27" s="16">
        <f t="shared" si="12"/>
        <v>0</v>
      </c>
      <c r="AA27" s="16">
        <f t="shared" si="13"/>
        <v>0</v>
      </c>
      <c r="AB27" s="17">
        <f t="shared" si="4"/>
        <v>322.8487496163564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27</v>
      </c>
      <c r="B28" s="1"/>
      <c r="C28" s="23" t="s">
        <v>319</v>
      </c>
      <c r="D28" s="23" t="s">
        <v>320</v>
      </c>
      <c r="E28" s="7"/>
      <c r="F28" s="7"/>
      <c r="G28" s="2"/>
      <c r="H28" s="2"/>
      <c r="I28" s="2"/>
      <c r="J28" s="2"/>
      <c r="K28" s="2">
        <v>3</v>
      </c>
      <c r="L28" s="2"/>
      <c r="M28" s="2"/>
      <c r="N28" s="2"/>
      <c r="O28" s="2"/>
      <c r="P28" s="12">
        <f t="shared" si="1"/>
        <v>322.8487496163564</v>
      </c>
      <c r="Q28" s="16">
        <f t="shared" si="14"/>
        <v>0</v>
      </c>
      <c r="R28" s="16">
        <f t="shared" si="15"/>
        <v>0</v>
      </c>
      <c r="S28" s="16">
        <f t="shared" si="5"/>
        <v>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6">
        <f t="shared" si="9"/>
        <v>322.8487496163564</v>
      </c>
      <c r="X28" s="16">
        <f t="shared" si="10"/>
        <v>0</v>
      </c>
      <c r="Y28" s="16">
        <f t="shared" si="11"/>
        <v>0</v>
      </c>
      <c r="Z28" s="16">
        <f t="shared" si="12"/>
        <v>0</v>
      </c>
      <c r="AA28" s="16">
        <f t="shared" si="13"/>
        <v>0</v>
      </c>
      <c r="AB28" s="17">
        <f t="shared" si="4"/>
        <v>322.8487496163564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28</v>
      </c>
      <c r="B29" s="3"/>
      <c r="C29" s="30" t="s">
        <v>303</v>
      </c>
      <c r="D29" s="3" t="s">
        <v>304</v>
      </c>
      <c r="E29" s="3"/>
      <c r="F29" s="3"/>
      <c r="G29" s="2"/>
      <c r="H29" s="2"/>
      <c r="I29" s="2"/>
      <c r="J29" s="2">
        <v>8</v>
      </c>
      <c r="K29" s="2"/>
      <c r="L29" s="2"/>
      <c r="M29" s="2"/>
      <c r="N29" s="2"/>
      <c r="O29" s="2"/>
      <c r="P29" s="12">
        <f t="shared" si="1"/>
        <v>287.16323779953774</v>
      </c>
      <c r="Q29" s="16">
        <f t="shared" si="14"/>
        <v>0</v>
      </c>
      <c r="R29" s="16">
        <f t="shared" si="15"/>
        <v>0</v>
      </c>
      <c r="S29" s="16">
        <f t="shared" si="5"/>
        <v>0</v>
      </c>
      <c r="T29" s="16">
        <f t="shared" si="6"/>
        <v>0</v>
      </c>
      <c r="U29" s="16">
        <f t="shared" si="7"/>
        <v>0</v>
      </c>
      <c r="V29" s="16">
        <f t="shared" si="8"/>
        <v>287.16323779953774</v>
      </c>
      <c r="W29" s="16">
        <f t="shared" si="9"/>
        <v>0</v>
      </c>
      <c r="X29" s="16">
        <f t="shared" si="10"/>
        <v>0</v>
      </c>
      <c r="Y29" s="16">
        <f t="shared" si="11"/>
        <v>0</v>
      </c>
      <c r="Z29" s="16">
        <f t="shared" si="12"/>
        <v>0</v>
      </c>
      <c r="AA29" s="16">
        <f t="shared" si="13"/>
        <v>0</v>
      </c>
      <c r="AB29" s="17">
        <f t="shared" si="4"/>
        <v>287.16323779953774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29</v>
      </c>
      <c r="B30" s="4" t="s">
        <v>161</v>
      </c>
      <c r="C30" s="28" t="s">
        <v>159</v>
      </c>
      <c r="D30" s="4" t="s">
        <v>160</v>
      </c>
      <c r="E30" s="4"/>
      <c r="F30" s="4">
        <v>6</v>
      </c>
      <c r="G30" s="2"/>
      <c r="H30" s="2"/>
      <c r="I30" s="2"/>
      <c r="J30" s="2"/>
      <c r="K30" s="2"/>
      <c r="L30" s="2"/>
      <c r="M30" s="2"/>
      <c r="N30" s="2"/>
      <c r="O30" s="2"/>
      <c r="P30" s="12">
        <f t="shared" si="1"/>
        <v>277.09125905568123</v>
      </c>
      <c r="Q30" s="16">
        <f t="shared" si="14"/>
        <v>0</v>
      </c>
      <c r="R30" s="16">
        <f t="shared" si="15"/>
        <v>277.09125905568123</v>
      </c>
      <c r="S30" s="16">
        <f t="shared" si="5"/>
        <v>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6">
        <f t="shared" si="9"/>
        <v>0</v>
      </c>
      <c r="X30" s="16">
        <f t="shared" si="10"/>
        <v>0</v>
      </c>
      <c r="Y30" s="16">
        <f t="shared" si="11"/>
        <v>0</v>
      </c>
      <c r="Z30" s="16">
        <f t="shared" si="12"/>
        <v>0</v>
      </c>
      <c r="AA30" s="16">
        <f t="shared" si="13"/>
        <v>0</v>
      </c>
      <c r="AB30" s="17">
        <f t="shared" si="4"/>
        <v>277.09125905568123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30</v>
      </c>
      <c r="B31" s="28">
        <v>1756</v>
      </c>
      <c r="C31" s="28" t="s">
        <v>102</v>
      </c>
      <c r="D31" s="28"/>
      <c r="E31" s="1">
        <v>6</v>
      </c>
      <c r="F31" s="3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1"/>
        <v>271.12648392995993</v>
      </c>
      <c r="Q31" s="16">
        <f t="shared" si="14"/>
        <v>271.12648392995993</v>
      </c>
      <c r="R31" s="16">
        <f t="shared" si="15"/>
        <v>0</v>
      </c>
      <c r="S31" s="16">
        <f t="shared" si="5"/>
        <v>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6">
        <f t="shared" si="9"/>
        <v>0</v>
      </c>
      <c r="X31" s="16">
        <f t="shared" si="10"/>
        <v>0</v>
      </c>
      <c r="Y31" s="16">
        <f t="shared" si="11"/>
        <v>0</v>
      </c>
      <c r="Z31" s="16">
        <f t="shared" si="12"/>
        <v>0</v>
      </c>
      <c r="AA31" s="16">
        <f t="shared" si="13"/>
        <v>0</v>
      </c>
      <c r="AB31" s="17">
        <f t="shared" si="4"/>
        <v>271.12648392995993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31</v>
      </c>
      <c r="B32" s="7"/>
      <c r="C32" s="10" t="s">
        <v>305</v>
      </c>
      <c r="D32" s="10" t="s">
        <v>306</v>
      </c>
      <c r="E32" s="8"/>
      <c r="F32" s="4"/>
      <c r="G32" s="2"/>
      <c r="H32" s="2"/>
      <c r="I32" s="2"/>
      <c r="J32" s="2">
        <v>9</v>
      </c>
      <c r="K32" s="2"/>
      <c r="L32" s="2"/>
      <c r="M32" s="2"/>
      <c r="N32" s="2"/>
      <c r="O32" s="2"/>
      <c r="P32" s="12">
        <f t="shared" si="1"/>
        <v>225.7802108626802</v>
      </c>
      <c r="Q32" s="16">
        <f t="shared" si="14"/>
        <v>0</v>
      </c>
      <c r="R32" s="16">
        <f t="shared" si="15"/>
        <v>0</v>
      </c>
      <c r="S32" s="16">
        <f t="shared" si="5"/>
        <v>0</v>
      </c>
      <c r="T32" s="16">
        <f t="shared" si="6"/>
        <v>0</v>
      </c>
      <c r="U32" s="16">
        <f t="shared" si="7"/>
        <v>0</v>
      </c>
      <c r="V32" s="16">
        <f t="shared" si="8"/>
        <v>225.7802108626802</v>
      </c>
      <c r="W32" s="16">
        <f t="shared" si="9"/>
        <v>0</v>
      </c>
      <c r="X32" s="16">
        <f t="shared" si="10"/>
        <v>0</v>
      </c>
      <c r="Y32" s="16">
        <f t="shared" si="11"/>
        <v>0</v>
      </c>
      <c r="Z32" s="16">
        <f t="shared" si="12"/>
        <v>0</v>
      </c>
      <c r="AA32" s="16">
        <f t="shared" si="13"/>
        <v>0</v>
      </c>
      <c r="AB32" s="17">
        <f t="shared" si="4"/>
        <v>225.7802108626802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32</v>
      </c>
      <c r="B33" s="13">
        <v>106</v>
      </c>
      <c r="C33" s="1" t="s">
        <v>162</v>
      </c>
      <c r="D33" s="1"/>
      <c r="E33" s="13"/>
      <c r="F33" s="13">
        <v>7</v>
      </c>
      <c r="G33" s="2"/>
      <c r="H33" s="3"/>
      <c r="I33" s="3"/>
      <c r="J33" s="2"/>
      <c r="K33" s="2"/>
      <c r="L33" s="2"/>
      <c r="M33" s="2"/>
      <c r="N33" s="2"/>
      <c r="O33" s="2"/>
      <c r="P33" s="12">
        <f t="shared" si="1"/>
        <v>210.14446942506805</v>
      </c>
      <c r="Q33" s="16">
        <f t="shared" si="14"/>
        <v>0</v>
      </c>
      <c r="R33" s="16">
        <f t="shared" si="15"/>
        <v>210.14446942506805</v>
      </c>
      <c r="S33" s="16">
        <f t="shared" si="5"/>
        <v>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6">
        <f t="shared" si="9"/>
        <v>0</v>
      </c>
      <c r="X33" s="16">
        <f t="shared" si="10"/>
        <v>0</v>
      </c>
      <c r="Y33" s="16">
        <f t="shared" si="11"/>
        <v>0</v>
      </c>
      <c r="Z33" s="16">
        <f t="shared" si="12"/>
        <v>0</v>
      </c>
      <c r="AA33" s="16">
        <f t="shared" si="13"/>
        <v>0</v>
      </c>
      <c r="AB33" s="17">
        <f t="shared" si="4"/>
        <v>210.14446942506805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33</v>
      </c>
      <c r="B34" s="7"/>
      <c r="C34" s="1" t="s">
        <v>310</v>
      </c>
      <c r="D34" s="1" t="s">
        <v>313</v>
      </c>
      <c r="E34" s="7"/>
      <c r="F34" s="3"/>
      <c r="G34" s="2">
        <v>4</v>
      </c>
      <c r="H34" s="2"/>
      <c r="I34" s="2"/>
      <c r="J34" s="2"/>
      <c r="K34" s="2"/>
      <c r="L34" s="2"/>
      <c r="M34" s="2"/>
      <c r="N34" s="2"/>
      <c r="O34" s="2"/>
      <c r="P34" s="12">
        <f t="shared" si="1"/>
        <v>197.9100130080564</v>
      </c>
      <c r="Q34" s="16">
        <f t="shared" si="14"/>
        <v>0</v>
      </c>
      <c r="R34" s="16">
        <f t="shared" si="15"/>
        <v>0</v>
      </c>
      <c r="S34" s="16">
        <f t="shared" si="5"/>
        <v>197.9100130080564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0</v>
      </c>
      <c r="AA34" s="16">
        <f t="shared" si="13"/>
        <v>0</v>
      </c>
      <c r="AB34" s="17">
        <f t="shared" si="4"/>
        <v>197.9100130080564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34</v>
      </c>
      <c r="B35" s="27"/>
      <c r="C35" s="27" t="s">
        <v>47</v>
      </c>
      <c r="D35" s="58" t="s">
        <v>109</v>
      </c>
      <c r="E35" s="13">
        <v>7</v>
      </c>
      <c r="F35" s="13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190.79033637322405</v>
      </c>
      <c r="Q35" s="16">
        <f t="shared" si="14"/>
        <v>190.79033637322405</v>
      </c>
      <c r="R35" s="16">
        <f t="shared" si="15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4"/>
        <v>190.79033637322405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35</v>
      </c>
      <c r="B36" s="1" t="s">
        <v>164</v>
      </c>
      <c r="C36" s="1" t="s">
        <v>167</v>
      </c>
      <c r="D36" s="1" t="s">
        <v>163</v>
      </c>
      <c r="E36" s="8"/>
      <c r="F36" s="7">
        <v>8</v>
      </c>
      <c r="G36" s="2"/>
      <c r="H36" s="2"/>
      <c r="I36" s="2"/>
      <c r="J36" s="2"/>
      <c r="K36" s="2"/>
      <c r="L36" s="2"/>
      <c r="M36" s="2"/>
      <c r="N36" s="2"/>
      <c r="O36" s="2"/>
      <c r="P36" s="12">
        <f t="shared" si="1"/>
        <v>152.1525224473813</v>
      </c>
      <c r="Q36" s="16">
        <f t="shared" si="14"/>
        <v>0</v>
      </c>
      <c r="R36" s="16">
        <f t="shared" si="15"/>
        <v>152.1525224473813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4"/>
        <v>152.1525224473813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37</v>
      </c>
      <c r="B37" s="27" t="s">
        <v>104</v>
      </c>
      <c r="C37" s="27" t="s">
        <v>103</v>
      </c>
      <c r="D37" s="85" t="s">
        <v>104</v>
      </c>
      <c r="E37" s="3">
        <v>8</v>
      </c>
      <c r="F37" s="3"/>
      <c r="G37" s="2"/>
      <c r="H37" s="2"/>
      <c r="I37" s="2"/>
      <c r="J37" s="2"/>
      <c r="K37" s="2"/>
      <c r="L37" s="2"/>
      <c r="M37" s="53"/>
      <c r="N37" s="53"/>
      <c r="O37" s="53"/>
      <c r="P37" s="12">
        <f t="shared" si="1"/>
        <v>121.19999999999999</v>
      </c>
      <c r="Q37" s="16">
        <f t="shared" si="14"/>
        <v>121.19999999999999</v>
      </c>
      <c r="R37" s="16">
        <f t="shared" si="15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0</v>
      </c>
      <c r="Z37" s="16">
        <f t="shared" si="12"/>
        <v>0</v>
      </c>
      <c r="AA37" s="16">
        <f t="shared" si="13"/>
        <v>0</v>
      </c>
      <c r="AB37" s="17">
        <f t="shared" si="4"/>
        <v>121.19999999999999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38</v>
      </c>
      <c r="B38" s="1" t="s">
        <v>168</v>
      </c>
      <c r="C38" s="1" t="s">
        <v>166</v>
      </c>
      <c r="D38" s="1" t="s">
        <v>165</v>
      </c>
      <c r="E38" s="3"/>
      <c r="F38" s="3">
        <v>9</v>
      </c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101</v>
      </c>
      <c r="Q38" s="16">
        <f t="shared" si="14"/>
        <v>0</v>
      </c>
      <c r="R38" s="16">
        <f t="shared" si="15"/>
        <v>101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0</v>
      </c>
      <c r="AA38" s="16">
        <f t="shared" si="13"/>
        <v>0</v>
      </c>
      <c r="AB38" s="17">
        <f t="shared" si="4"/>
        <v>101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39</v>
      </c>
      <c r="B39" s="4"/>
      <c r="C39" s="28" t="s">
        <v>227</v>
      </c>
      <c r="D39" s="4" t="s">
        <v>228</v>
      </c>
      <c r="E39" s="4"/>
      <c r="F39" s="4"/>
      <c r="G39" s="2"/>
      <c r="H39" s="2">
        <v>5</v>
      </c>
      <c r="I39" s="2"/>
      <c r="J39" s="2"/>
      <c r="K39" s="2"/>
      <c r="L39" s="2"/>
      <c r="M39" s="2"/>
      <c r="N39" s="2"/>
      <c r="O39" s="2"/>
      <c r="P39" s="12">
        <f t="shared" si="1"/>
        <v>101</v>
      </c>
      <c r="Q39" s="16">
        <f t="shared" si="14"/>
        <v>0</v>
      </c>
      <c r="R39" s="16">
        <f t="shared" si="15"/>
        <v>0</v>
      </c>
      <c r="S39" s="16">
        <f t="shared" si="5"/>
        <v>0</v>
      </c>
      <c r="T39" s="16">
        <f t="shared" si="6"/>
        <v>101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4"/>
        <v>101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40</v>
      </c>
      <c r="B40" s="1"/>
      <c r="C40" s="26" t="s">
        <v>249</v>
      </c>
      <c r="D40" s="26" t="s">
        <v>250</v>
      </c>
      <c r="E40" s="3"/>
      <c r="F40" s="3"/>
      <c r="G40" s="2"/>
      <c r="H40" s="2"/>
      <c r="I40" s="2">
        <v>4</v>
      </c>
      <c r="J40" s="2"/>
      <c r="K40" s="2"/>
      <c r="L40" s="2"/>
      <c r="M40" s="2"/>
      <c r="N40" s="2"/>
      <c r="O40" s="2"/>
      <c r="P40" s="12">
        <f t="shared" si="1"/>
        <v>101</v>
      </c>
      <c r="Q40" s="16">
        <f t="shared" si="14"/>
        <v>0</v>
      </c>
      <c r="R40" s="16">
        <f t="shared" si="15"/>
        <v>0</v>
      </c>
      <c r="S40" s="16">
        <f t="shared" si="5"/>
        <v>0</v>
      </c>
      <c r="T40" s="16">
        <f t="shared" si="6"/>
        <v>0</v>
      </c>
      <c r="U40" s="16">
        <f t="shared" si="7"/>
        <v>101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4"/>
        <v>101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41</v>
      </c>
      <c r="B41" s="7"/>
      <c r="C41" s="7" t="s">
        <v>311</v>
      </c>
      <c r="D41" s="8" t="s">
        <v>314</v>
      </c>
      <c r="E41" s="8"/>
      <c r="F41" s="7"/>
      <c r="G41" s="2">
        <v>5</v>
      </c>
      <c r="H41" s="2"/>
      <c r="I41" s="2"/>
      <c r="J41" s="2"/>
      <c r="K41" s="2"/>
      <c r="L41" s="2"/>
      <c r="M41" s="2"/>
      <c r="N41" s="2"/>
      <c r="O41" s="2"/>
      <c r="P41" s="12">
        <f t="shared" si="1"/>
        <v>101</v>
      </c>
      <c r="Q41" s="16">
        <f t="shared" si="14"/>
        <v>0</v>
      </c>
      <c r="R41" s="16">
        <f t="shared" si="15"/>
        <v>0</v>
      </c>
      <c r="S41" s="16">
        <f t="shared" si="5"/>
        <v>101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4"/>
        <v>101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42</v>
      </c>
      <c r="B42" s="3"/>
      <c r="C42" s="1" t="s">
        <v>321</v>
      </c>
      <c r="D42" s="1" t="s">
        <v>322</v>
      </c>
      <c r="E42" s="1"/>
      <c r="F42" s="3"/>
      <c r="G42" s="2"/>
      <c r="H42" s="2"/>
      <c r="I42" s="2"/>
      <c r="J42" s="2"/>
      <c r="K42" s="2">
        <v>5</v>
      </c>
      <c r="L42" s="2"/>
      <c r="M42" s="2"/>
      <c r="N42" s="2"/>
      <c r="O42" s="2"/>
      <c r="P42" s="12">
        <f t="shared" si="1"/>
        <v>101</v>
      </c>
      <c r="Q42" s="16">
        <f t="shared" si="14"/>
        <v>0</v>
      </c>
      <c r="R42" s="16">
        <f t="shared" si="15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101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4"/>
        <v>101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43</v>
      </c>
      <c r="B43" s="1"/>
      <c r="C43" s="26"/>
      <c r="D43" s="26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"/>
        <v>0</v>
      </c>
      <c r="Q43" s="16">
        <f t="shared" si="14"/>
        <v>0</v>
      </c>
      <c r="R43" s="16">
        <f t="shared" si="15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44</v>
      </c>
      <c r="B44" s="1"/>
      <c r="C44" s="1"/>
      <c r="D44" s="1"/>
      <c r="E44" s="1"/>
      <c r="F44" s="3"/>
      <c r="G44" s="2"/>
      <c r="H44" s="2"/>
      <c r="I44" s="2"/>
      <c r="J44" s="2"/>
      <c r="K44" s="2"/>
      <c r="L44" s="2"/>
      <c r="M44" s="2"/>
      <c r="N44" s="2"/>
      <c r="O44" s="2"/>
      <c r="P44" s="12">
        <f t="shared" si="1"/>
        <v>0</v>
      </c>
      <c r="Q44" s="16">
        <f t="shared" si="14"/>
        <v>0</v>
      </c>
      <c r="R44" s="16">
        <f t="shared" si="15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45</v>
      </c>
      <c r="B45" s="7"/>
      <c r="C45" s="1"/>
      <c r="D45" s="1"/>
      <c r="E45" s="7"/>
      <c r="F45" s="7"/>
      <c r="G45" s="2"/>
      <c r="H45" s="2"/>
      <c r="I45" s="2"/>
      <c r="J45" s="2"/>
      <c r="K45" s="2"/>
      <c r="L45" s="2"/>
      <c r="M45" s="14"/>
      <c r="N45" s="14"/>
      <c r="O45" s="14"/>
      <c r="P45" s="12">
        <f t="shared" si="1"/>
        <v>0</v>
      </c>
      <c r="Q45" s="16">
        <f t="shared" si="14"/>
        <v>0</v>
      </c>
      <c r="R45" s="16">
        <f t="shared" si="15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46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  <c r="Q46" s="16">
        <f t="shared" si="14"/>
        <v>0</v>
      </c>
      <c r="R46" s="16">
        <f t="shared" si="15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47</v>
      </c>
      <c r="B47" s="4"/>
      <c r="C47" s="1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"/>
        <v>0</v>
      </c>
      <c r="Q47" s="16">
        <f t="shared" si="14"/>
        <v>0</v>
      </c>
      <c r="R47" s="16">
        <f t="shared" si="15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12">
      <selection activeCell="B9" sqref="B9:O20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37</v>
      </c>
      <c r="B4" s="98"/>
      <c r="C4" s="98"/>
      <c r="D4" s="98"/>
      <c r="E4" s="98"/>
      <c r="F4" s="98"/>
      <c r="G4" s="98"/>
      <c r="H4" s="98"/>
      <c r="J4" s="37">
        <f>SUM(E7:M7)/8</f>
        <v>1.375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">
        <v>67</v>
      </c>
      <c r="F6" s="31" t="s">
        <v>36</v>
      </c>
      <c r="G6" s="31" t="s">
        <v>212</v>
      </c>
      <c r="H6" s="31" t="s">
        <v>211</v>
      </c>
      <c r="I6" s="31" t="s">
        <v>229</v>
      </c>
      <c r="J6" s="31"/>
      <c r="K6" s="31"/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COUNTIF(E9:E58,"&gt;0")</f>
        <v>11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28" t="s">
        <v>49</v>
      </c>
      <c r="C9" s="54" t="s">
        <v>48</v>
      </c>
      <c r="D9" s="28" t="s">
        <v>122</v>
      </c>
      <c r="E9" s="3">
        <v>1</v>
      </c>
      <c r="F9" s="3"/>
      <c r="G9" s="2"/>
      <c r="H9" s="2"/>
      <c r="I9" s="2"/>
      <c r="J9" s="2"/>
      <c r="K9" s="2"/>
      <c r="L9" s="2"/>
      <c r="M9" s="2"/>
      <c r="N9" s="2"/>
      <c r="O9" s="2"/>
      <c r="P9" s="12">
        <f aca="true" t="shared" si="1" ref="P9:P54">AB9</f>
        <v>1370.87122218987</v>
      </c>
      <c r="Q9" s="16">
        <f aca="true" t="shared" si="2" ref="Q9:AA9">IF(OR(E9="",E9="-"),0,E$8*(101+1000*LOG10(E$7/E9)))</f>
        <v>1370.87122218987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1370.87122218987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56" t="s">
        <v>116</v>
      </c>
      <c r="C10" s="55" t="s">
        <v>110</v>
      </c>
      <c r="D10" s="56">
        <v>70</v>
      </c>
      <c r="E10" s="8">
        <v>2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12">
        <f t="shared" si="1"/>
        <v>1009.6352273930927</v>
      </c>
      <c r="Q10" s="16">
        <f aca="true" t="shared" si="3" ref="Q10:AA33">IF(OR(E10="",E10="-"),0,E$8*(101+1000*LOG10(E$7/E10)))</f>
        <v>1009.6352273930927</v>
      </c>
      <c r="R10" s="16">
        <f t="shared" si="3"/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7">
        <f aca="true" t="shared" si="4" ref="AB10:AB54">SUM(Q10:AA10)</f>
        <v>1009.6352273930927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28" t="s">
        <v>117</v>
      </c>
      <c r="C11" s="54" t="s">
        <v>111</v>
      </c>
      <c r="D11" s="28" t="s">
        <v>123</v>
      </c>
      <c r="E11" s="3">
        <v>3</v>
      </c>
      <c r="F11" s="3"/>
      <c r="G11" s="2"/>
      <c r="H11" s="2"/>
      <c r="I11" s="2"/>
      <c r="J11" s="2"/>
      <c r="K11" s="2"/>
      <c r="L11" s="2"/>
      <c r="M11" s="2"/>
      <c r="N11" s="2"/>
      <c r="O11" s="2"/>
      <c r="P11" s="12">
        <f t="shared" si="1"/>
        <v>798.3257165262751</v>
      </c>
      <c r="Q11" s="16">
        <f t="shared" si="3"/>
        <v>798.3257165262751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0</v>
      </c>
      <c r="W11" s="16">
        <f t="shared" si="3"/>
        <v>0</v>
      </c>
      <c r="X11" s="16">
        <f t="shared" si="3"/>
        <v>0</v>
      </c>
      <c r="Y11" s="16">
        <f t="shared" si="3"/>
        <v>0</v>
      </c>
      <c r="Z11" s="16">
        <f t="shared" si="3"/>
        <v>0</v>
      </c>
      <c r="AA11" s="16">
        <f t="shared" si="3"/>
        <v>0</v>
      </c>
      <c r="AB11" s="17">
        <f t="shared" si="4"/>
        <v>798.3257165262751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56"/>
      <c r="C12" s="55" t="s">
        <v>50</v>
      </c>
      <c r="D12" s="56" t="s">
        <v>124</v>
      </c>
      <c r="E12" s="13">
        <v>4</v>
      </c>
      <c r="F12" s="13"/>
      <c r="G12" s="2"/>
      <c r="H12" s="2"/>
      <c r="I12" s="2"/>
      <c r="J12" s="2"/>
      <c r="K12" s="2"/>
      <c r="L12" s="2"/>
      <c r="M12" s="2"/>
      <c r="N12" s="2"/>
      <c r="O12" s="2"/>
      <c r="P12" s="12">
        <f t="shared" si="1"/>
        <v>648.3992325963152</v>
      </c>
      <c r="Q12" s="16">
        <f t="shared" si="3"/>
        <v>648.3992325963152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7">
        <f t="shared" si="4"/>
        <v>648.3992325963152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56" t="s">
        <v>53</v>
      </c>
      <c r="C13" s="55" t="s">
        <v>52</v>
      </c>
      <c r="D13" s="56" t="s">
        <v>125</v>
      </c>
      <c r="E13" s="4">
        <v>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12">
        <f t="shared" si="1"/>
        <v>532.1072169866476</v>
      </c>
      <c r="Q13" s="16">
        <f t="shared" si="3"/>
        <v>532.1072169866476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7">
        <f t="shared" si="4"/>
        <v>532.1072169866476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56" t="s">
        <v>54</v>
      </c>
      <c r="C14" s="55" t="s">
        <v>112</v>
      </c>
      <c r="D14" s="56" t="s">
        <v>126</v>
      </c>
      <c r="E14" s="1">
        <v>6</v>
      </c>
      <c r="F14" s="7"/>
      <c r="G14" s="2"/>
      <c r="H14" s="2"/>
      <c r="I14" s="2"/>
      <c r="J14" s="2"/>
      <c r="K14" s="2"/>
      <c r="L14" s="2"/>
      <c r="M14" s="2"/>
      <c r="N14" s="2"/>
      <c r="O14" s="2"/>
      <c r="P14" s="12">
        <f t="shared" si="1"/>
        <v>437.0897217294977</v>
      </c>
      <c r="Q14" s="16">
        <f t="shared" si="3"/>
        <v>437.0897217294977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7">
        <f t="shared" si="4"/>
        <v>437.0897217294977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56" t="s">
        <v>118</v>
      </c>
      <c r="C15" s="55" t="s">
        <v>51</v>
      </c>
      <c r="D15" s="56" t="s">
        <v>127</v>
      </c>
      <c r="E15" s="4">
        <v>7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12">
        <f t="shared" si="1"/>
        <v>356.75357417276183</v>
      </c>
      <c r="Q15" s="16">
        <f t="shared" si="3"/>
        <v>356.75357417276183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4"/>
        <v>356.75357417276183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56" t="s">
        <v>119</v>
      </c>
      <c r="C16" s="55" t="s">
        <v>113</v>
      </c>
      <c r="D16" s="56" t="s">
        <v>128</v>
      </c>
      <c r="E16" s="1">
        <v>8</v>
      </c>
      <c r="F16" s="3"/>
      <c r="G16" s="2"/>
      <c r="H16" s="2"/>
      <c r="I16" s="2"/>
      <c r="J16" s="2"/>
      <c r="K16" s="2"/>
      <c r="L16" s="2"/>
      <c r="M16" s="2"/>
      <c r="N16" s="2"/>
      <c r="O16" s="2"/>
      <c r="P16" s="12">
        <f t="shared" si="1"/>
        <v>287.16323779953774</v>
      </c>
      <c r="Q16" s="16">
        <f t="shared" si="3"/>
        <v>287.16323779953774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7">
        <f t="shared" si="4"/>
        <v>287.16323779953774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56" t="s">
        <v>120</v>
      </c>
      <c r="C17" s="55" t="s">
        <v>114</v>
      </c>
      <c r="D17" s="56" t="s">
        <v>129</v>
      </c>
      <c r="E17" s="3">
        <v>9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225.7802108626802</v>
      </c>
      <c r="Q17" s="16">
        <f t="shared" si="3"/>
        <v>225.7802108626802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7">
        <f t="shared" si="4"/>
        <v>225.7802108626802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56"/>
      <c r="C18" s="55" t="s">
        <v>16</v>
      </c>
      <c r="D18" s="56" t="s">
        <v>130</v>
      </c>
      <c r="E18" s="13">
        <v>10</v>
      </c>
      <c r="F18" s="13"/>
      <c r="G18" s="2"/>
      <c r="H18" s="3"/>
      <c r="I18" s="3"/>
      <c r="J18" s="2"/>
      <c r="K18" s="2"/>
      <c r="L18" s="2"/>
      <c r="M18" s="2"/>
      <c r="N18" s="2"/>
      <c r="O18" s="2"/>
      <c r="P18" s="12">
        <f t="shared" si="1"/>
        <v>170.87122218987008</v>
      </c>
      <c r="Q18" s="16">
        <f t="shared" si="3"/>
        <v>170.87122218987008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3"/>
        <v>0</v>
      </c>
      <c r="Z18" s="16">
        <f t="shared" si="3"/>
        <v>0</v>
      </c>
      <c r="AA18" s="16">
        <f t="shared" si="3"/>
        <v>0</v>
      </c>
      <c r="AB18" s="17">
        <f t="shared" si="4"/>
        <v>170.87122218987008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28" t="s">
        <v>121</v>
      </c>
      <c r="C19" s="54" t="s">
        <v>115</v>
      </c>
      <c r="D19" s="28" t="s">
        <v>131</v>
      </c>
      <c r="E19" s="8">
        <v>11</v>
      </c>
      <c r="F19" s="3"/>
      <c r="G19" s="2"/>
      <c r="H19" s="2"/>
      <c r="I19" s="2"/>
      <c r="J19" s="2"/>
      <c r="K19" s="2"/>
      <c r="L19" s="2"/>
      <c r="M19" s="2"/>
      <c r="N19" s="2"/>
      <c r="O19" s="2"/>
      <c r="P19" s="12">
        <f t="shared" si="1"/>
        <v>121.19999999999999</v>
      </c>
      <c r="Q19" s="16">
        <f t="shared" si="3"/>
        <v>121.19999999999999</v>
      </c>
      <c r="R19" s="16">
        <f t="shared" si="3"/>
        <v>0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7">
        <f t="shared" si="4"/>
        <v>121.19999999999999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2">
        <f t="shared" si="1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3"/>
        <v>0</v>
      </c>
      <c r="Z20" s="16">
        <f t="shared" si="3"/>
        <v>0</v>
      </c>
      <c r="AA20" s="16">
        <f t="shared" si="3"/>
        <v>0</v>
      </c>
      <c r="AB20" s="17">
        <f t="shared" si="4"/>
        <v>0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2">
        <f t="shared" si="1"/>
        <v>0</v>
      </c>
      <c r="Q21" s="16">
        <f t="shared" si="3"/>
        <v>0</v>
      </c>
      <c r="R21" s="1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7">
        <f t="shared" si="4"/>
        <v>0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9"/>
      <c r="C22" s="26"/>
      <c r="D22" s="26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 t="shared" si="1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7">
        <f t="shared" si="4"/>
        <v>0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27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 t="shared" si="1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7">
        <f t="shared" si="4"/>
        <v>0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30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1"/>
        <v>0</v>
      </c>
      <c r="Q24" s="16">
        <f t="shared" si="3"/>
        <v>0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16">
        <f t="shared" si="3"/>
        <v>0</v>
      </c>
      <c r="W24" s="16">
        <f t="shared" si="3"/>
        <v>0</v>
      </c>
      <c r="X24" s="16">
        <f t="shared" si="3"/>
        <v>0</v>
      </c>
      <c r="Y24" s="16">
        <f t="shared" si="3"/>
        <v>0</v>
      </c>
      <c r="Z24" s="16">
        <f t="shared" si="3"/>
        <v>0</v>
      </c>
      <c r="AA24" s="16">
        <f t="shared" si="3"/>
        <v>0</v>
      </c>
      <c r="AB24" s="17">
        <f t="shared" si="4"/>
        <v>0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6"/>
      <c r="D25" s="2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2">
        <f t="shared" si="1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7">
        <f t="shared" si="4"/>
        <v>0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/>
      <c r="D26" s="21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1"/>
        <v>0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0</v>
      </c>
      <c r="Z26" s="16">
        <f t="shared" si="3"/>
        <v>0</v>
      </c>
      <c r="AA26" s="16">
        <f t="shared" si="3"/>
        <v>0</v>
      </c>
      <c r="AB26" s="17">
        <f t="shared" si="4"/>
        <v>0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/>
      <c r="D27" s="1"/>
      <c r="E27" s="7"/>
      <c r="F27" s="3"/>
      <c r="G27" s="2"/>
      <c r="H27" s="2"/>
      <c r="I27" s="2"/>
      <c r="J27" s="2"/>
      <c r="K27" s="2"/>
      <c r="L27" s="2"/>
      <c r="M27" s="2"/>
      <c r="N27" s="2"/>
      <c r="O27" s="2"/>
      <c r="P27" s="12">
        <f t="shared" si="1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3"/>
        <v>0</v>
      </c>
      <c r="X27" s="16">
        <f t="shared" si="3"/>
        <v>0</v>
      </c>
      <c r="Y27" s="16">
        <f t="shared" si="3"/>
        <v>0</v>
      </c>
      <c r="Z27" s="16">
        <f t="shared" si="3"/>
        <v>0</v>
      </c>
      <c r="AA27" s="16">
        <f t="shared" si="3"/>
        <v>0</v>
      </c>
      <c r="AB27" s="17">
        <f t="shared" si="4"/>
        <v>0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27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1"/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7">
        <f t="shared" si="4"/>
        <v>0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3"/>
      <c r="C29" s="3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 t="shared" si="1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4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1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7">
        <f t="shared" si="4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1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7">
        <f t="shared" si="4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29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1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7">
        <f t="shared" si="4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1"/>
        <v>0</v>
      </c>
      <c r="Q33" s="16">
        <f t="shared" si="3"/>
        <v>0</v>
      </c>
      <c r="R33" s="16">
        <f t="shared" si="3"/>
        <v>0</v>
      </c>
      <c r="S33" s="16">
        <f aca="true" t="shared" si="5" ref="S33:S54">IF(OR(G33="",G33="-"),0,G$8*(101+1000*LOG10(G$7/G33)))</f>
        <v>0</v>
      </c>
      <c r="T33" s="16">
        <f aca="true" t="shared" si="6" ref="T33:T54">IF(OR(H33="",H33="-"),0,H$8*(101+1000*LOG10(H$7/H33)))</f>
        <v>0</v>
      </c>
      <c r="U33" s="16">
        <f aca="true" t="shared" si="7" ref="U33:U54">IF(OR(I33="",I33="-"),0,I$8*(101+1000*LOG10(I$7/I33)))</f>
        <v>0</v>
      </c>
      <c r="V33" s="16">
        <f aca="true" t="shared" si="8" ref="V33:V54">IF(OR(J33="",J33="-"),0,J$8*(101+1000*LOG10(J$7/J33)))</f>
        <v>0</v>
      </c>
      <c r="W33" s="16">
        <f aca="true" t="shared" si="9" ref="W33:W54">IF(OR(K33="",K33="-"),0,K$8*(101+1000*LOG10(K$7/K33)))</f>
        <v>0</v>
      </c>
      <c r="X33" s="16">
        <f aca="true" t="shared" si="10" ref="X33:X54">IF(OR(L33="",L33="-"),0,L$8*(101+1000*LOG10(L$7/L33)))</f>
        <v>0</v>
      </c>
      <c r="Y33" s="16">
        <f aca="true" t="shared" si="11" ref="Y33:Y54">IF(OR(M33="",M33="-"),0,M$8*(101+1000*LOG10(M$7/M33)))</f>
        <v>0</v>
      </c>
      <c r="Z33" s="16">
        <f aca="true" t="shared" si="12" ref="Z33:Z54">IF(OR(N33="",N33="-"),0,N$8*(101+1000*LOG10(N$7/N33)))</f>
        <v>0</v>
      </c>
      <c r="AA33" s="16">
        <f aca="true" t="shared" si="13" ref="AA33:AA54">IF(OR(O33="",O33="-"),0,O$8*(101+1000*LOG10(O$7/O33)))</f>
        <v>0</v>
      </c>
      <c r="AB33" s="17">
        <f t="shared" si="4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1"/>
      <c r="C34" s="27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"/>
        <v>0</v>
      </c>
      <c r="Q34" s="16">
        <f aca="true" t="shared" si="14" ref="Q34:Q54">IF(OR(E34="",E34="-"),0,E$8*(101+1000*LOG10(E$7/E34)))</f>
        <v>0</v>
      </c>
      <c r="R34" s="16">
        <f aca="true" t="shared" si="15" ref="R34:R54">IF(OR(F34="",F34="-"),0,F$8*(101+1000*LOG10(F$7/F34)))</f>
        <v>0</v>
      </c>
      <c r="S34" s="16">
        <f t="shared" si="5"/>
        <v>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0</v>
      </c>
      <c r="AA34" s="16">
        <f t="shared" si="13"/>
        <v>0</v>
      </c>
      <c r="AB34" s="17">
        <f t="shared" si="4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0</v>
      </c>
      <c r="Q35" s="16">
        <f t="shared" si="14"/>
        <v>0</v>
      </c>
      <c r="R35" s="16">
        <f t="shared" si="15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4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7"/>
      <c r="C36" s="30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"/>
        <v>0</v>
      </c>
      <c r="Q36" s="16">
        <f t="shared" si="14"/>
        <v>0</v>
      </c>
      <c r="R36" s="16">
        <f t="shared" si="15"/>
        <v>0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4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"/>
        <v>0</v>
      </c>
      <c r="Q37" s="16">
        <f t="shared" si="14"/>
        <v>0</v>
      </c>
      <c r="R37" s="16">
        <f t="shared" si="15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0</v>
      </c>
      <c r="Z37" s="16">
        <f t="shared" si="12"/>
        <v>0</v>
      </c>
      <c r="AA37" s="16">
        <f t="shared" si="13"/>
        <v>0</v>
      </c>
      <c r="AB37" s="17">
        <f t="shared" si="4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0</v>
      </c>
      <c r="Q38" s="16">
        <f t="shared" si="14"/>
        <v>0</v>
      </c>
      <c r="R38" s="16">
        <f t="shared" si="15"/>
        <v>0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0</v>
      </c>
      <c r="AA38" s="16">
        <f t="shared" si="13"/>
        <v>0</v>
      </c>
      <c r="AB38" s="17">
        <f t="shared" si="4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"/>
        <v>0</v>
      </c>
      <c r="Q39" s="16">
        <f t="shared" si="14"/>
        <v>0</v>
      </c>
      <c r="R39" s="16">
        <f t="shared" si="15"/>
        <v>0</v>
      </c>
      <c r="S39" s="16">
        <f t="shared" si="5"/>
        <v>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4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"/>
        <v>0</v>
      </c>
      <c r="Q40" s="16">
        <f t="shared" si="14"/>
        <v>0</v>
      </c>
      <c r="R40" s="16">
        <f t="shared" si="15"/>
        <v>0</v>
      </c>
      <c r="S40" s="16">
        <f t="shared" si="5"/>
        <v>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4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"/>
        <v>0</v>
      </c>
      <c r="Q41" s="16">
        <f t="shared" si="14"/>
        <v>0</v>
      </c>
      <c r="R41" s="16">
        <f t="shared" si="15"/>
        <v>0</v>
      </c>
      <c r="S41" s="16">
        <f t="shared" si="5"/>
        <v>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4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"/>
        <v>0</v>
      </c>
      <c r="Q42" s="16">
        <f t="shared" si="14"/>
        <v>0</v>
      </c>
      <c r="R42" s="16">
        <f t="shared" si="15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0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4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"/>
        <v>0</v>
      </c>
      <c r="Q43" s="16">
        <f t="shared" si="14"/>
        <v>0</v>
      </c>
      <c r="R43" s="16">
        <f t="shared" si="15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11"/>
      <c r="E44" s="7"/>
      <c r="F44" s="7"/>
      <c r="G44" s="2"/>
      <c r="H44" s="2"/>
      <c r="I44" s="2"/>
      <c r="J44" s="2"/>
      <c r="K44" s="2"/>
      <c r="L44" s="2"/>
      <c r="P44" s="12">
        <f t="shared" si="1"/>
        <v>0</v>
      </c>
      <c r="Q44" s="16">
        <f t="shared" si="14"/>
        <v>0</v>
      </c>
      <c r="R44" s="16">
        <f t="shared" si="15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"/>
        <v>0</v>
      </c>
      <c r="Q45" s="16">
        <f t="shared" si="14"/>
        <v>0</v>
      </c>
      <c r="R45" s="16">
        <f t="shared" si="15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  <c r="Q46" s="16">
        <f t="shared" si="14"/>
        <v>0</v>
      </c>
      <c r="R46" s="16">
        <f t="shared" si="15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"/>
        <v>0</v>
      </c>
      <c r="Q47" s="16">
        <f t="shared" si="14"/>
        <v>0</v>
      </c>
      <c r="R47" s="16">
        <f t="shared" si="15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"/>
        <v>0</v>
      </c>
      <c r="Q48" s="16">
        <f t="shared" si="14"/>
        <v>0</v>
      </c>
      <c r="R48" s="16">
        <f t="shared" si="15"/>
        <v>0</v>
      </c>
      <c r="S48" s="16">
        <f t="shared" si="5"/>
        <v>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6">
        <f t="shared" si="9"/>
        <v>0</v>
      </c>
      <c r="X48" s="16">
        <f t="shared" si="10"/>
        <v>0</v>
      </c>
      <c r="Y48" s="16">
        <f t="shared" si="11"/>
        <v>0</v>
      </c>
      <c r="Z48" s="16">
        <f t="shared" si="12"/>
        <v>0</v>
      </c>
      <c r="AA48" s="16">
        <f t="shared" si="13"/>
        <v>0</v>
      </c>
      <c r="AB48" s="17">
        <f t="shared" si="4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"/>
        <v>0</v>
      </c>
      <c r="Q49" s="16">
        <f t="shared" si="14"/>
        <v>0</v>
      </c>
      <c r="R49" s="16">
        <f t="shared" si="15"/>
        <v>0</v>
      </c>
      <c r="S49" s="16">
        <f t="shared" si="5"/>
        <v>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6">
        <f t="shared" si="9"/>
        <v>0</v>
      </c>
      <c r="X49" s="16">
        <f t="shared" si="10"/>
        <v>0</v>
      </c>
      <c r="Y49" s="16">
        <f t="shared" si="11"/>
        <v>0</v>
      </c>
      <c r="Z49" s="16">
        <f t="shared" si="12"/>
        <v>0</v>
      </c>
      <c r="AA49" s="16">
        <f t="shared" si="13"/>
        <v>0</v>
      </c>
      <c r="AB49" s="17">
        <f t="shared" si="4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"/>
        <v>0</v>
      </c>
      <c r="Q50" s="16">
        <f t="shared" si="14"/>
        <v>0</v>
      </c>
      <c r="R50" s="16">
        <f t="shared" si="15"/>
        <v>0</v>
      </c>
      <c r="S50" s="16">
        <f t="shared" si="5"/>
        <v>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6">
        <f t="shared" si="9"/>
        <v>0</v>
      </c>
      <c r="X50" s="16">
        <f t="shared" si="10"/>
        <v>0</v>
      </c>
      <c r="Y50" s="16">
        <f t="shared" si="11"/>
        <v>0</v>
      </c>
      <c r="Z50" s="16">
        <f t="shared" si="12"/>
        <v>0</v>
      </c>
      <c r="AA50" s="16">
        <f t="shared" si="13"/>
        <v>0</v>
      </c>
      <c r="AB50" s="17">
        <f t="shared" si="4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"/>
        <v>0</v>
      </c>
      <c r="Q51" s="16">
        <f t="shared" si="14"/>
        <v>0</v>
      </c>
      <c r="R51" s="16">
        <f t="shared" si="15"/>
        <v>0</v>
      </c>
      <c r="S51" s="16">
        <f t="shared" si="5"/>
        <v>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6">
        <f t="shared" si="9"/>
        <v>0</v>
      </c>
      <c r="X51" s="16">
        <f t="shared" si="10"/>
        <v>0</v>
      </c>
      <c r="Y51" s="16">
        <f t="shared" si="11"/>
        <v>0</v>
      </c>
      <c r="Z51" s="16">
        <f t="shared" si="12"/>
        <v>0</v>
      </c>
      <c r="AA51" s="16">
        <f t="shared" si="13"/>
        <v>0</v>
      </c>
      <c r="AB51" s="17">
        <f t="shared" si="4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"/>
        <v>0</v>
      </c>
      <c r="Q52" s="16">
        <f t="shared" si="14"/>
        <v>0</v>
      </c>
      <c r="R52" s="16">
        <f t="shared" si="15"/>
        <v>0</v>
      </c>
      <c r="S52" s="16">
        <f t="shared" si="5"/>
        <v>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6">
        <f t="shared" si="9"/>
        <v>0</v>
      </c>
      <c r="X52" s="16">
        <f t="shared" si="10"/>
        <v>0</v>
      </c>
      <c r="Y52" s="16">
        <f t="shared" si="11"/>
        <v>0</v>
      </c>
      <c r="Z52" s="16">
        <f t="shared" si="12"/>
        <v>0</v>
      </c>
      <c r="AA52" s="16">
        <f t="shared" si="13"/>
        <v>0</v>
      </c>
      <c r="AB52" s="17">
        <f t="shared" si="4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"/>
        <v>0</v>
      </c>
      <c r="Q53" s="16">
        <f t="shared" si="14"/>
        <v>0</v>
      </c>
      <c r="R53" s="16">
        <f t="shared" si="15"/>
        <v>0</v>
      </c>
      <c r="S53" s="16">
        <f t="shared" si="5"/>
        <v>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6">
        <f t="shared" si="9"/>
        <v>0</v>
      </c>
      <c r="X53" s="16">
        <f t="shared" si="10"/>
        <v>0</v>
      </c>
      <c r="Y53" s="16">
        <f t="shared" si="11"/>
        <v>0</v>
      </c>
      <c r="Z53" s="16">
        <f t="shared" si="12"/>
        <v>0</v>
      </c>
      <c r="AA53" s="16">
        <f t="shared" si="13"/>
        <v>0</v>
      </c>
      <c r="AB53" s="17">
        <f t="shared" si="4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"/>
        <v>0</v>
      </c>
      <c r="Q54" s="16">
        <f t="shared" si="14"/>
        <v>0</v>
      </c>
      <c r="R54" s="16">
        <f t="shared" si="15"/>
        <v>0</v>
      </c>
      <c r="S54" s="16">
        <f t="shared" si="5"/>
        <v>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6">
        <f t="shared" si="9"/>
        <v>0</v>
      </c>
      <c r="X54" s="16">
        <f t="shared" si="10"/>
        <v>0</v>
      </c>
      <c r="Y54" s="16">
        <f t="shared" si="11"/>
        <v>0</v>
      </c>
      <c r="Z54" s="16">
        <f t="shared" si="12"/>
        <v>0</v>
      </c>
      <c r="AA54" s="16">
        <f t="shared" si="13"/>
        <v>0</v>
      </c>
      <c r="AB54" s="17">
        <f t="shared" si="4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4"/>
  <sheetViews>
    <sheetView zoomScale="60" zoomScaleNormal="60" zoomScalePageLayoutView="0" workbookViewId="0" topLeftCell="A7">
      <selection activeCell="U20" sqref="U20"/>
    </sheetView>
  </sheetViews>
  <sheetFormatPr defaultColWidth="9.140625" defaultRowHeight="12.75"/>
  <cols>
    <col min="1" max="1" width="9.140625" style="20" customWidth="1"/>
    <col min="2" max="2" width="23.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 t="s">
        <v>234</v>
      </c>
      <c r="B4" s="98"/>
      <c r="C4" s="98"/>
      <c r="D4" s="98"/>
      <c r="E4" s="98"/>
      <c r="F4" s="98"/>
      <c r="G4" s="98"/>
      <c r="H4" s="98"/>
      <c r="J4" s="37">
        <f>SUM(E7:M7)/8</f>
        <v>1.875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">
        <v>67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 t="s">
        <v>315</v>
      </c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COUNTIF(E9:E58,"&gt;0")</f>
        <v>0</v>
      </c>
      <c r="F7" s="36">
        <f t="shared" si="0"/>
        <v>0</v>
      </c>
      <c r="G7" s="36">
        <f t="shared" si="0"/>
        <v>0</v>
      </c>
      <c r="H7" s="36">
        <f t="shared" si="0"/>
        <v>7</v>
      </c>
      <c r="I7" s="36">
        <f t="shared" si="0"/>
        <v>0</v>
      </c>
      <c r="J7" s="36">
        <f t="shared" si="0"/>
        <v>4</v>
      </c>
      <c r="K7" s="36">
        <f t="shared" si="0"/>
        <v>4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90" t="s">
        <v>267</v>
      </c>
      <c r="C9" s="1" t="s">
        <v>277</v>
      </c>
      <c r="D9" s="91"/>
      <c r="E9" s="1"/>
      <c r="F9" s="3"/>
      <c r="G9" s="2"/>
      <c r="H9" s="2"/>
      <c r="I9" s="14"/>
      <c r="J9" s="2">
        <v>1</v>
      </c>
      <c r="K9" s="2">
        <v>1</v>
      </c>
      <c r="L9" s="2"/>
      <c r="M9" s="2"/>
      <c r="N9" s="2"/>
      <c r="O9" s="2"/>
      <c r="P9" s="12">
        <f aca="true" t="shared" si="1" ref="P9:P21">AB9</f>
        <v>1546.7319809215173</v>
      </c>
      <c r="Q9" s="16">
        <f aca="true" t="shared" si="2" ref="Q9:AA9">IF(OR(E9="",E9="-"),0,E$8*(101+1000*LOG10(E$7/E9)))</f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843.6719895935548</v>
      </c>
      <c r="W9" s="16">
        <f t="shared" si="2"/>
        <v>703.0599913279624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1546.7319809215173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49" t="s">
        <v>242</v>
      </c>
      <c r="C10" s="72" t="s">
        <v>240</v>
      </c>
      <c r="D10" s="89"/>
      <c r="E10" s="3"/>
      <c r="F10" s="3"/>
      <c r="G10" s="2"/>
      <c r="H10" s="2">
        <v>1</v>
      </c>
      <c r="I10" s="2"/>
      <c r="J10" s="2"/>
      <c r="K10" s="2"/>
      <c r="L10" s="2"/>
      <c r="M10" s="2"/>
      <c r="N10" s="2"/>
      <c r="O10" s="2"/>
      <c r="P10" s="12">
        <f t="shared" si="1"/>
        <v>946.0980400142569</v>
      </c>
      <c r="Q10" s="16">
        <f aca="true" t="shared" si="3" ref="Q10:AA33">IF(OR(E10="",E10="-"),0,E$8*(101+1000*LOG10(E$7/E10)))</f>
        <v>0</v>
      </c>
      <c r="R10" s="16">
        <f t="shared" si="3"/>
        <v>0</v>
      </c>
      <c r="S10" s="16">
        <f t="shared" si="3"/>
        <v>0</v>
      </c>
      <c r="T10" s="16">
        <f t="shared" si="3"/>
        <v>946.0980400142569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7">
        <f aca="true" t="shared" si="4" ref="AB10:AB54">SUM(Q10:AA10)</f>
        <v>946.0980400142569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87" t="s">
        <v>281</v>
      </c>
      <c r="C11" s="28" t="s">
        <v>278</v>
      </c>
      <c r="D11" s="92"/>
      <c r="E11" s="3"/>
      <c r="F11" s="3"/>
      <c r="G11" s="2"/>
      <c r="H11" s="2"/>
      <c r="I11" s="14"/>
      <c r="J11" s="2">
        <v>2</v>
      </c>
      <c r="K11" s="2">
        <v>2</v>
      </c>
      <c r="L11" s="2"/>
      <c r="M11" s="2"/>
      <c r="N11" s="2"/>
      <c r="O11" s="2"/>
      <c r="P11" s="12">
        <f t="shared" si="1"/>
        <v>884.4659904607586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482.43599479677744</v>
      </c>
      <c r="W11" s="16">
        <f t="shared" si="3"/>
        <v>402.0299956639812</v>
      </c>
      <c r="X11" s="16">
        <f t="shared" si="3"/>
        <v>0</v>
      </c>
      <c r="Y11" s="16">
        <f t="shared" si="3"/>
        <v>0</v>
      </c>
      <c r="Z11" s="16">
        <f t="shared" si="3"/>
        <v>0</v>
      </c>
      <c r="AA11" s="16">
        <f t="shared" si="3"/>
        <v>0</v>
      </c>
      <c r="AB11" s="17">
        <f t="shared" si="4"/>
        <v>884.4659904607586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49" t="s">
        <v>243</v>
      </c>
      <c r="C12" s="72" t="s">
        <v>241</v>
      </c>
      <c r="D12" s="93"/>
      <c r="E12" s="8"/>
      <c r="F12" s="4"/>
      <c r="G12" s="2"/>
      <c r="H12" s="2">
        <v>2</v>
      </c>
      <c r="I12" s="2"/>
      <c r="J12" s="2"/>
      <c r="K12" s="2"/>
      <c r="L12" s="2"/>
      <c r="M12" s="2"/>
      <c r="N12" s="2"/>
      <c r="O12" s="2"/>
      <c r="P12" s="12">
        <f t="shared" si="1"/>
        <v>645.0680443502756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645.0680443502756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7">
        <f t="shared" si="4"/>
        <v>645.0680443502756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49" t="s">
        <v>244</v>
      </c>
      <c r="C13" s="72" t="s">
        <v>235</v>
      </c>
      <c r="D13" s="22"/>
      <c r="E13" s="3"/>
      <c r="F13" s="3"/>
      <c r="G13" s="2"/>
      <c r="H13" s="2">
        <v>3</v>
      </c>
      <c r="I13" s="2"/>
      <c r="J13" s="2"/>
      <c r="K13" s="2"/>
      <c r="L13" s="2"/>
      <c r="M13" s="2"/>
      <c r="N13" s="2"/>
      <c r="O13" s="2"/>
      <c r="P13" s="12">
        <f t="shared" si="1"/>
        <v>468.97678529459444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468.97678529459444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7">
        <f t="shared" si="4"/>
        <v>468.97678529459444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86" t="s">
        <v>245</v>
      </c>
      <c r="C14" s="72" t="s">
        <v>236</v>
      </c>
      <c r="D14" s="13"/>
      <c r="E14" s="13"/>
      <c r="F14" s="13"/>
      <c r="G14" s="2"/>
      <c r="H14" s="2">
        <v>4</v>
      </c>
      <c r="I14" s="2"/>
      <c r="J14" s="2"/>
      <c r="K14" s="2"/>
      <c r="L14" s="2"/>
      <c r="M14" s="2"/>
      <c r="N14" s="2"/>
      <c r="O14" s="2"/>
      <c r="P14" s="12">
        <f t="shared" si="1"/>
        <v>344.0380486862945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344.0380486862945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7">
        <f t="shared" si="4"/>
        <v>344.0380486862945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13" t="s">
        <v>282</v>
      </c>
      <c r="C15" s="88" t="s">
        <v>279</v>
      </c>
      <c r="D15" s="1"/>
      <c r="E15" s="13"/>
      <c r="F15" s="13"/>
      <c r="G15" s="2"/>
      <c r="H15" s="3"/>
      <c r="I15" s="14"/>
      <c r="J15" s="3">
        <v>3</v>
      </c>
      <c r="K15" s="2"/>
      <c r="L15" s="2"/>
      <c r="M15" s="2"/>
      <c r="N15" s="2"/>
      <c r="O15" s="2"/>
      <c r="P15" s="12">
        <f t="shared" si="1"/>
        <v>271.12648392995993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271.12648392995993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4"/>
        <v>271.12648392995993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86" t="s">
        <v>246</v>
      </c>
      <c r="C16" s="72" t="s">
        <v>237</v>
      </c>
      <c r="D16" s="4"/>
      <c r="E16" s="4"/>
      <c r="F16" s="4"/>
      <c r="G16" s="2"/>
      <c r="H16" s="2">
        <v>5</v>
      </c>
      <c r="I16" s="2"/>
      <c r="J16" s="2"/>
      <c r="K16" s="2"/>
      <c r="L16" s="2"/>
      <c r="M16" s="2"/>
      <c r="N16" s="2"/>
      <c r="O16" s="2"/>
      <c r="P16" s="12">
        <f t="shared" si="1"/>
        <v>247.128035678238</v>
      </c>
      <c r="Q16" s="16">
        <f aca="true" t="shared" si="5" ref="Q16:AA19">IF(OR(E16="",E16="-"),0,E$8*(101+1000*LOG10(E$7/E16)))</f>
        <v>0</v>
      </c>
      <c r="R16" s="16">
        <f t="shared" si="5"/>
        <v>0</v>
      </c>
      <c r="S16" s="16">
        <f t="shared" si="5"/>
        <v>0</v>
      </c>
      <c r="T16" s="16">
        <f t="shared" si="5"/>
        <v>247.128035678238</v>
      </c>
      <c r="U16" s="16">
        <f t="shared" si="5"/>
        <v>0</v>
      </c>
      <c r="V16" s="16">
        <f t="shared" si="5"/>
        <v>0</v>
      </c>
      <c r="W16" s="16">
        <f t="shared" si="5"/>
        <v>0</v>
      </c>
      <c r="X16" s="16">
        <f t="shared" si="5"/>
        <v>0</v>
      </c>
      <c r="Y16" s="16">
        <f t="shared" si="5"/>
        <v>0</v>
      </c>
      <c r="Z16" s="16">
        <f t="shared" si="5"/>
        <v>0</v>
      </c>
      <c r="AA16" s="16">
        <f t="shared" si="5"/>
        <v>0</v>
      </c>
      <c r="AB16" s="17">
        <f>SUM(Q16:AA16)</f>
        <v>247.128035678238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3"/>
      <c r="C17" s="1" t="s">
        <v>316</v>
      </c>
      <c r="D17" s="1" t="s">
        <v>317</v>
      </c>
      <c r="E17" s="3"/>
      <c r="F17" s="3"/>
      <c r="G17" s="2"/>
      <c r="H17" s="2"/>
      <c r="I17" s="2"/>
      <c r="J17" s="2"/>
      <c r="K17" s="2">
        <v>3</v>
      </c>
      <c r="L17" s="2"/>
      <c r="M17" s="2"/>
      <c r="N17" s="2"/>
      <c r="O17" s="2"/>
      <c r="P17" s="12">
        <f t="shared" si="1"/>
        <v>225.93873660829993</v>
      </c>
      <c r="Q17" s="16">
        <f t="shared" si="5"/>
        <v>0</v>
      </c>
      <c r="R17" s="16">
        <f t="shared" si="5"/>
        <v>0</v>
      </c>
      <c r="S17" s="16">
        <f t="shared" si="5"/>
        <v>0</v>
      </c>
      <c r="T17" s="16">
        <f t="shared" si="5"/>
        <v>0</v>
      </c>
      <c r="U17" s="16">
        <f t="shared" si="5"/>
        <v>0</v>
      </c>
      <c r="V17" s="16">
        <f t="shared" si="5"/>
        <v>0</v>
      </c>
      <c r="W17" s="16">
        <f t="shared" si="5"/>
        <v>225.93873660829993</v>
      </c>
      <c r="X17" s="16">
        <f t="shared" si="5"/>
        <v>0</v>
      </c>
      <c r="Y17" s="16">
        <f t="shared" si="5"/>
        <v>0</v>
      </c>
      <c r="Z17" s="16">
        <f t="shared" si="5"/>
        <v>0</v>
      </c>
      <c r="AA17" s="16">
        <f t="shared" si="5"/>
        <v>0</v>
      </c>
      <c r="AB17" s="17">
        <f>SUM(Q17:AA17)</f>
        <v>225.93873660829993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1" t="s">
        <v>247</v>
      </c>
      <c r="C18" s="72" t="s">
        <v>238</v>
      </c>
      <c r="D18" s="1"/>
      <c r="E18" s="1"/>
      <c r="F18" s="7"/>
      <c r="G18" s="2"/>
      <c r="H18" s="2">
        <v>6</v>
      </c>
      <c r="I18" s="2"/>
      <c r="J18" s="2"/>
      <c r="K18" s="2"/>
      <c r="L18" s="2"/>
      <c r="M18" s="2"/>
      <c r="N18" s="2"/>
      <c r="O18" s="2"/>
      <c r="P18" s="12">
        <f t="shared" si="1"/>
        <v>167.94678963061324</v>
      </c>
      <c r="Q18" s="16">
        <f t="shared" si="5"/>
        <v>0</v>
      </c>
      <c r="R18" s="16">
        <f t="shared" si="5"/>
        <v>0</v>
      </c>
      <c r="S18" s="16">
        <f t="shared" si="5"/>
        <v>0</v>
      </c>
      <c r="T18" s="16">
        <f t="shared" si="5"/>
        <v>167.94678963061324</v>
      </c>
      <c r="U18" s="16">
        <f t="shared" si="5"/>
        <v>0</v>
      </c>
      <c r="V18" s="16">
        <f t="shared" si="5"/>
        <v>0</v>
      </c>
      <c r="W18" s="16">
        <f t="shared" si="5"/>
        <v>0</v>
      </c>
      <c r="X18" s="16">
        <f t="shared" si="5"/>
        <v>0</v>
      </c>
      <c r="Y18" s="16">
        <f t="shared" si="5"/>
        <v>0</v>
      </c>
      <c r="Z18" s="16">
        <f t="shared" si="5"/>
        <v>0</v>
      </c>
      <c r="AA18" s="16">
        <f t="shared" si="5"/>
        <v>0</v>
      </c>
      <c r="AB18" s="17">
        <f>SUM(Q18:AA18)</f>
        <v>167.94678963061324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7" t="s">
        <v>283</v>
      </c>
      <c r="C19" s="7" t="s">
        <v>280</v>
      </c>
      <c r="D19" s="8"/>
      <c r="E19" s="8"/>
      <c r="F19" s="3"/>
      <c r="G19" s="2"/>
      <c r="H19" s="2"/>
      <c r="I19" s="14"/>
      <c r="J19" s="2">
        <v>4</v>
      </c>
      <c r="K19" s="2"/>
      <c r="L19" s="2"/>
      <c r="M19" s="2"/>
      <c r="N19" s="2"/>
      <c r="O19" s="2"/>
      <c r="P19" s="12">
        <f t="shared" si="1"/>
        <v>121.19999999999999</v>
      </c>
      <c r="Q19" s="16">
        <f t="shared" si="5"/>
        <v>0</v>
      </c>
      <c r="R19" s="16">
        <f t="shared" si="5"/>
        <v>0</v>
      </c>
      <c r="S19" s="16">
        <f t="shared" si="5"/>
        <v>0</v>
      </c>
      <c r="T19" s="16">
        <f t="shared" si="5"/>
        <v>0</v>
      </c>
      <c r="U19" s="16">
        <f t="shared" si="5"/>
        <v>0</v>
      </c>
      <c r="V19" s="16">
        <f t="shared" si="5"/>
        <v>121.19999999999999</v>
      </c>
      <c r="W19" s="16">
        <f t="shared" si="5"/>
        <v>0</v>
      </c>
      <c r="X19" s="16">
        <f t="shared" si="5"/>
        <v>0</v>
      </c>
      <c r="Y19" s="16">
        <f t="shared" si="5"/>
        <v>0</v>
      </c>
      <c r="Z19" s="16">
        <f t="shared" si="5"/>
        <v>0</v>
      </c>
      <c r="AA19" s="16">
        <f t="shared" si="5"/>
        <v>0</v>
      </c>
      <c r="AB19" s="17">
        <f>SUM(Q19:AA19)</f>
        <v>121.19999999999999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4" t="s">
        <v>248</v>
      </c>
      <c r="C20" s="72" t="s">
        <v>239</v>
      </c>
      <c r="D20" s="4"/>
      <c r="E20" s="4"/>
      <c r="F20" s="4"/>
      <c r="G20" s="2"/>
      <c r="H20" s="2">
        <v>7</v>
      </c>
      <c r="I20" s="2"/>
      <c r="J20" s="2"/>
      <c r="K20" s="2"/>
      <c r="L20" s="2"/>
      <c r="M20" s="2"/>
      <c r="N20" s="2"/>
      <c r="O20" s="2"/>
      <c r="P20" s="12">
        <f t="shared" si="1"/>
        <v>101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101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3"/>
        <v>0</v>
      </c>
      <c r="Z20" s="16">
        <f t="shared" si="3"/>
        <v>0</v>
      </c>
      <c r="AA20" s="16">
        <f t="shared" si="3"/>
        <v>0</v>
      </c>
      <c r="AB20" s="17">
        <f t="shared" si="4"/>
        <v>101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1" t="s">
        <v>318</v>
      </c>
      <c r="D21" s="4"/>
      <c r="E21" s="4"/>
      <c r="F21" s="4"/>
      <c r="G21" s="2"/>
      <c r="H21" s="2"/>
      <c r="I21" s="2"/>
      <c r="J21" s="2"/>
      <c r="K21" s="2">
        <v>4</v>
      </c>
      <c r="L21" s="2"/>
      <c r="M21" s="2"/>
      <c r="N21" s="2"/>
      <c r="O21" s="2"/>
      <c r="P21" s="12">
        <f t="shared" si="1"/>
        <v>101</v>
      </c>
      <c r="Q21" s="16">
        <f t="shared" si="3"/>
        <v>0</v>
      </c>
      <c r="R21" s="1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16">
        <f t="shared" si="3"/>
        <v>0</v>
      </c>
      <c r="W21" s="16">
        <f t="shared" si="3"/>
        <v>101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7">
        <f t="shared" si="4"/>
        <v>101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9"/>
      <c r="C22" s="26"/>
      <c r="D22" s="26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 aca="true" t="shared" si="6" ref="P22:P54">AB22</f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7">
        <f t="shared" si="4"/>
        <v>0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27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 t="shared" si="6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7">
        <f t="shared" si="4"/>
        <v>0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30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6"/>
        <v>0</v>
      </c>
      <c r="Q24" s="16">
        <f t="shared" si="3"/>
        <v>0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16">
        <f t="shared" si="3"/>
        <v>0</v>
      </c>
      <c r="W24" s="16">
        <f t="shared" si="3"/>
        <v>0</v>
      </c>
      <c r="X24" s="16">
        <f t="shared" si="3"/>
        <v>0</v>
      </c>
      <c r="Y24" s="16">
        <f t="shared" si="3"/>
        <v>0</v>
      </c>
      <c r="Z24" s="16">
        <f t="shared" si="3"/>
        <v>0</v>
      </c>
      <c r="AA24" s="16">
        <f t="shared" si="3"/>
        <v>0</v>
      </c>
      <c r="AB24" s="17">
        <f t="shared" si="4"/>
        <v>0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6"/>
      <c r="D25" s="2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2">
        <f t="shared" si="6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7">
        <f t="shared" si="4"/>
        <v>0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/>
      <c r="D26" s="21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6"/>
        <v>0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0</v>
      </c>
      <c r="Z26" s="16">
        <f t="shared" si="3"/>
        <v>0</v>
      </c>
      <c r="AA26" s="16">
        <f t="shared" si="3"/>
        <v>0</v>
      </c>
      <c r="AB26" s="17">
        <f t="shared" si="4"/>
        <v>0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/>
      <c r="D27" s="1"/>
      <c r="E27" s="7"/>
      <c r="F27" s="3"/>
      <c r="G27" s="2"/>
      <c r="H27" s="2"/>
      <c r="I27" s="2"/>
      <c r="J27" s="2"/>
      <c r="K27" s="2"/>
      <c r="L27" s="2"/>
      <c r="M27" s="2"/>
      <c r="N27" s="2"/>
      <c r="O27" s="2"/>
      <c r="P27" s="12">
        <f t="shared" si="6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3"/>
        <v>0</v>
      </c>
      <c r="X27" s="16">
        <f t="shared" si="3"/>
        <v>0</v>
      </c>
      <c r="Y27" s="16">
        <f t="shared" si="3"/>
        <v>0</v>
      </c>
      <c r="Z27" s="16">
        <f t="shared" si="3"/>
        <v>0</v>
      </c>
      <c r="AA27" s="16">
        <f t="shared" si="3"/>
        <v>0</v>
      </c>
      <c r="AB27" s="17">
        <f t="shared" si="4"/>
        <v>0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27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6"/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7">
        <f t="shared" si="4"/>
        <v>0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3"/>
      <c r="C29" s="3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 t="shared" si="6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4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6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7">
        <f t="shared" si="4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6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7">
        <f t="shared" si="4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29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6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7">
        <f t="shared" si="4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6"/>
        <v>0</v>
      </c>
      <c r="Q33" s="16">
        <f t="shared" si="3"/>
        <v>0</v>
      </c>
      <c r="R33" s="16">
        <f t="shared" si="3"/>
        <v>0</v>
      </c>
      <c r="S33" s="16">
        <f aca="true" t="shared" si="7" ref="S33:S54">IF(OR(G33="",G33="-"),0,G$8*(101+1000*LOG10(G$7/G33)))</f>
        <v>0</v>
      </c>
      <c r="T33" s="16">
        <f aca="true" t="shared" si="8" ref="T33:T54">IF(OR(H33="",H33="-"),0,H$8*(101+1000*LOG10(H$7/H33)))</f>
        <v>0</v>
      </c>
      <c r="U33" s="16">
        <f aca="true" t="shared" si="9" ref="U33:U54">IF(OR(I33="",I33="-"),0,I$8*(101+1000*LOG10(I$7/I33)))</f>
        <v>0</v>
      </c>
      <c r="V33" s="16">
        <f aca="true" t="shared" si="10" ref="V33:V54">IF(OR(J33="",J33="-"),0,J$8*(101+1000*LOG10(J$7/J33)))</f>
        <v>0</v>
      </c>
      <c r="W33" s="16">
        <f aca="true" t="shared" si="11" ref="W33:W54">IF(OR(K33="",K33="-"),0,K$8*(101+1000*LOG10(K$7/K33)))</f>
        <v>0</v>
      </c>
      <c r="X33" s="16">
        <f aca="true" t="shared" si="12" ref="X33:X54">IF(OR(L33="",L33="-"),0,L$8*(101+1000*LOG10(L$7/L33)))</f>
        <v>0</v>
      </c>
      <c r="Y33" s="16">
        <f aca="true" t="shared" si="13" ref="Y33:Y54">IF(OR(M33="",M33="-"),0,M$8*(101+1000*LOG10(M$7/M33)))</f>
        <v>0</v>
      </c>
      <c r="Z33" s="16">
        <f aca="true" t="shared" si="14" ref="Z33:Z54">IF(OR(N33="",N33="-"),0,N$8*(101+1000*LOG10(N$7/N33)))</f>
        <v>0</v>
      </c>
      <c r="AA33" s="16">
        <f aca="true" t="shared" si="15" ref="AA33:AA54">IF(OR(O33="",O33="-"),0,O$8*(101+1000*LOG10(O$7/O33)))</f>
        <v>0</v>
      </c>
      <c r="AB33" s="17">
        <f t="shared" si="4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1"/>
      <c r="C34" s="27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6"/>
        <v>0</v>
      </c>
      <c r="Q34" s="16">
        <f aca="true" t="shared" si="16" ref="Q34:Q54">IF(OR(E34="",E34="-"),0,E$8*(101+1000*LOG10(E$7/E34)))</f>
        <v>0</v>
      </c>
      <c r="R34" s="16">
        <f aca="true" t="shared" si="17" ref="R34:R54">IF(OR(F34="",F34="-"),0,F$8*(101+1000*LOG10(F$7/F34)))</f>
        <v>0</v>
      </c>
      <c r="S34" s="16">
        <f t="shared" si="7"/>
        <v>0</v>
      </c>
      <c r="T34" s="16">
        <f t="shared" si="8"/>
        <v>0</v>
      </c>
      <c r="U34" s="16">
        <f t="shared" si="9"/>
        <v>0</v>
      </c>
      <c r="V34" s="16">
        <f t="shared" si="10"/>
        <v>0</v>
      </c>
      <c r="W34" s="16">
        <f t="shared" si="11"/>
        <v>0</v>
      </c>
      <c r="X34" s="16">
        <f t="shared" si="12"/>
        <v>0</v>
      </c>
      <c r="Y34" s="16">
        <f t="shared" si="13"/>
        <v>0</v>
      </c>
      <c r="Z34" s="16">
        <f t="shared" si="14"/>
        <v>0</v>
      </c>
      <c r="AA34" s="16">
        <f t="shared" si="15"/>
        <v>0</v>
      </c>
      <c r="AB34" s="17">
        <f t="shared" si="4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6"/>
        <v>0</v>
      </c>
      <c r="Q35" s="16">
        <f t="shared" si="16"/>
        <v>0</v>
      </c>
      <c r="R35" s="16">
        <f t="shared" si="17"/>
        <v>0</v>
      </c>
      <c r="S35" s="16">
        <f t="shared" si="7"/>
        <v>0</v>
      </c>
      <c r="T35" s="16">
        <f t="shared" si="8"/>
        <v>0</v>
      </c>
      <c r="U35" s="16">
        <f t="shared" si="9"/>
        <v>0</v>
      </c>
      <c r="V35" s="16">
        <f t="shared" si="10"/>
        <v>0</v>
      </c>
      <c r="W35" s="16">
        <f t="shared" si="11"/>
        <v>0</v>
      </c>
      <c r="X35" s="16">
        <f t="shared" si="12"/>
        <v>0</v>
      </c>
      <c r="Y35" s="16">
        <f t="shared" si="13"/>
        <v>0</v>
      </c>
      <c r="Z35" s="16">
        <f t="shared" si="14"/>
        <v>0</v>
      </c>
      <c r="AA35" s="16">
        <f t="shared" si="15"/>
        <v>0</v>
      </c>
      <c r="AB35" s="17">
        <f t="shared" si="4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7"/>
      <c r="C36" s="30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6"/>
        <v>0</v>
      </c>
      <c r="Q36" s="16">
        <f t="shared" si="16"/>
        <v>0</v>
      </c>
      <c r="R36" s="16">
        <f t="shared" si="17"/>
        <v>0</v>
      </c>
      <c r="S36" s="16">
        <f t="shared" si="7"/>
        <v>0</v>
      </c>
      <c r="T36" s="16">
        <f t="shared" si="8"/>
        <v>0</v>
      </c>
      <c r="U36" s="16">
        <f t="shared" si="9"/>
        <v>0</v>
      </c>
      <c r="V36" s="16">
        <f t="shared" si="10"/>
        <v>0</v>
      </c>
      <c r="W36" s="16">
        <f t="shared" si="11"/>
        <v>0</v>
      </c>
      <c r="X36" s="16">
        <f t="shared" si="12"/>
        <v>0</v>
      </c>
      <c r="Y36" s="16">
        <f t="shared" si="13"/>
        <v>0</v>
      </c>
      <c r="Z36" s="16">
        <f t="shared" si="14"/>
        <v>0</v>
      </c>
      <c r="AA36" s="16">
        <f t="shared" si="15"/>
        <v>0</v>
      </c>
      <c r="AB36" s="17">
        <f t="shared" si="4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6"/>
        <v>0</v>
      </c>
      <c r="Q37" s="16">
        <f t="shared" si="16"/>
        <v>0</v>
      </c>
      <c r="R37" s="16">
        <f t="shared" si="17"/>
        <v>0</v>
      </c>
      <c r="S37" s="16">
        <f t="shared" si="7"/>
        <v>0</v>
      </c>
      <c r="T37" s="16">
        <f t="shared" si="8"/>
        <v>0</v>
      </c>
      <c r="U37" s="16">
        <f t="shared" si="9"/>
        <v>0</v>
      </c>
      <c r="V37" s="16">
        <f t="shared" si="10"/>
        <v>0</v>
      </c>
      <c r="W37" s="16">
        <f t="shared" si="11"/>
        <v>0</v>
      </c>
      <c r="X37" s="16">
        <f t="shared" si="12"/>
        <v>0</v>
      </c>
      <c r="Y37" s="16">
        <f t="shared" si="13"/>
        <v>0</v>
      </c>
      <c r="Z37" s="16">
        <f t="shared" si="14"/>
        <v>0</v>
      </c>
      <c r="AA37" s="16">
        <f t="shared" si="15"/>
        <v>0</v>
      </c>
      <c r="AB37" s="17">
        <f t="shared" si="4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6"/>
        <v>0</v>
      </c>
      <c r="Q38" s="16">
        <f t="shared" si="16"/>
        <v>0</v>
      </c>
      <c r="R38" s="16">
        <f t="shared" si="17"/>
        <v>0</v>
      </c>
      <c r="S38" s="16">
        <f t="shared" si="7"/>
        <v>0</v>
      </c>
      <c r="T38" s="16">
        <f t="shared" si="8"/>
        <v>0</v>
      </c>
      <c r="U38" s="16">
        <f t="shared" si="9"/>
        <v>0</v>
      </c>
      <c r="V38" s="16">
        <f t="shared" si="10"/>
        <v>0</v>
      </c>
      <c r="W38" s="16">
        <f t="shared" si="11"/>
        <v>0</v>
      </c>
      <c r="X38" s="16">
        <f t="shared" si="12"/>
        <v>0</v>
      </c>
      <c r="Y38" s="16">
        <f t="shared" si="13"/>
        <v>0</v>
      </c>
      <c r="Z38" s="16">
        <f t="shared" si="14"/>
        <v>0</v>
      </c>
      <c r="AA38" s="16">
        <f t="shared" si="15"/>
        <v>0</v>
      </c>
      <c r="AB38" s="17">
        <f t="shared" si="4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6"/>
        <v>0</v>
      </c>
      <c r="Q39" s="16">
        <f t="shared" si="16"/>
        <v>0</v>
      </c>
      <c r="R39" s="16">
        <f t="shared" si="17"/>
        <v>0</v>
      </c>
      <c r="S39" s="16">
        <f t="shared" si="7"/>
        <v>0</v>
      </c>
      <c r="T39" s="16">
        <f t="shared" si="8"/>
        <v>0</v>
      </c>
      <c r="U39" s="16">
        <f t="shared" si="9"/>
        <v>0</v>
      </c>
      <c r="V39" s="16">
        <f t="shared" si="10"/>
        <v>0</v>
      </c>
      <c r="W39" s="16">
        <f t="shared" si="11"/>
        <v>0</v>
      </c>
      <c r="X39" s="16">
        <f t="shared" si="12"/>
        <v>0</v>
      </c>
      <c r="Y39" s="16">
        <f t="shared" si="13"/>
        <v>0</v>
      </c>
      <c r="Z39" s="16">
        <f t="shared" si="14"/>
        <v>0</v>
      </c>
      <c r="AA39" s="16">
        <f t="shared" si="15"/>
        <v>0</v>
      </c>
      <c r="AB39" s="17">
        <f t="shared" si="4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6"/>
        <v>0</v>
      </c>
      <c r="Q40" s="16">
        <f t="shared" si="16"/>
        <v>0</v>
      </c>
      <c r="R40" s="16">
        <f t="shared" si="17"/>
        <v>0</v>
      </c>
      <c r="S40" s="16">
        <f t="shared" si="7"/>
        <v>0</v>
      </c>
      <c r="T40" s="16">
        <f t="shared" si="8"/>
        <v>0</v>
      </c>
      <c r="U40" s="16">
        <f t="shared" si="9"/>
        <v>0</v>
      </c>
      <c r="V40" s="16">
        <f t="shared" si="10"/>
        <v>0</v>
      </c>
      <c r="W40" s="16">
        <f t="shared" si="11"/>
        <v>0</v>
      </c>
      <c r="X40" s="16">
        <f t="shared" si="12"/>
        <v>0</v>
      </c>
      <c r="Y40" s="16">
        <f t="shared" si="13"/>
        <v>0</v>
      </c>
      <c r="Z40" s="16">
        <f t="shared" si="14"/>
        <v>0</v>
      </c>
      <c r="AA40" s="16">
        <f t="shared" si="15"/>
        <v>0</v>
      </c>
      <c r="AB40" s="17">
        <f t="shared" si="4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6"/>
        <v>0</v>
      </c>
      <c r="Q41" s="16">
        <f t="shared" si="16"/>
        <v>0</v>
      </c>
      <c r="R41" s="16">
        <f t="shared" si="17"/>
        <v>0</v>
      </c>
      <c r="S41" s="16">
        <f t="shared" si="7"/>
        <v>0</v>
      </c>
      <c r="T41" s="16">
        <f t="shared" si="8"/>
        <v>0</v>
      </c>
      <c r="U41" s="16">
        <f t="shared" si="9"/>
        <v>0</v>
      </c>
      <c r="V41" s="16">
        <f t="shared" si="10"/>
        <v>0</v>
      </c>
      <c r="W41" s="16">
        <f t="shared" si="11"/>
        <v>0</v>
      </c>
      <c r="X41" s="16">
        <f t="shared" si="12"/>
        <v>0</v>
      </c>
      <c r="Y41" s="16">
        <f t="shared" si="13"/>
        <v>0</v>
      </c>
      <c r="Z41" s="16">
        <f t="shared" si="14"/>
        <v>0</v>
      </c>
      <c r="AA41" s="16">
        <f t="shared" si="15"/>
        <v>0</v>
      </c>
      <c r="AB41" s="17">
        <f t="shared" si="4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6"/>
        <v>0</v>
      </c>
      <c r="Q42" s="16">
        <f t="shared" si="16"/>
        <v>0</v>
      </c>
      <c r="R42" s="16">
        <f t="shared" si="17"/>
        <v>0</v>
      </c>
      <c r="S42" s="16">
        <f t="shared" si="7"/>
        <v>0</v>
      </c>
      <c r="T42" s="16">
        <f t="shared" si="8"/>
        <v>0</v>
      </c>
      <c r="U42" s="16">
        <f t="shared" si="9"/>
        <v>0</v>
      </c>
      <c r="V42" s="16">
        <f t="shared" si="10"/>
        <v>0</v>
      </c>
      <c r="W42" s="16">
        <f t="shared" si="11"/>
        <v>0</v>
      </c>
      <c r="X42" s="16">
        <f t="shared" si="12"/>
        <v>0</v>
      </c>
      <c r="Y42" s="16">
        <f t="shared" si="13"/>
        <v>0</v>
      </c>
      <c r="Z42" s="16">
        <f t="shared" si="14"/>
        <v>0</v>
      </c>
      <c r="AA42" s="16">
        <f t="shared" si="15"/>
        <v>0</v>
      </c>
      <c r="AB42" s="17">
        <f t="shared" si="4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6"/>
        <v>0</v>
      </c>
      <c r="Q43" s="16">
        <f t="shared" si="16"/>
        <v>0</v>
      </c>
      <c r="R43" s="16">
        <f t="shared" si="17"/>
        <v>0</v>
      </c>
      <c r="S43" s="16">
        <f t="shared" si="7"/>
        <v>0</v>
      </c>
      <c r="T43" s="16">
        <f t="shared" si="8"/>
        <v>0</v>
      </c>
      <c r="U43" s="16">
        <f t="shared" si="9"/>
        <v>0</v>
      </c>
      <c r="V43" s="16">
        <f t="shared" si="10"/>
        <v>0</v>
      </c>
      <c r="W43" s="16">
        <f t="shared" si="11"/>
        <v>0</v>
      </c>
      <c r="X43" s="16">
        <f t="shared" si="12"/>
        <v>0</v>
      </c>
      <c r="Y43" s="16">
        <f t="shared" si="13"/>
        <v>0</v>
      </c>
      <c r="Z43" s="16">
        <f t="shared" si="14"/>
        <v>0</v>
      </c>
      <c r="AA43" s="16">
        <f t="shared" si="15"/>
        <v>0</v>
      </c>
      <c r="AB43" s="17">
        <f t="shared" si="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11"/>
      <c r="E44" s="7"/>
      <c r="F44" s="7"/>
      <c r="G44" s="2"/>
      <c r="H44" s="2"/>
      <c r="I44" s="2"/>
      <c r="J44" s="2"/>
      <c r="K44" s="2"/>
      <c r="L44" s="2"/>
      <c r="P44" s="12">
        <f t="shared" si="6"/>
        <v>0</v>
      </c>
      <c r="Q44" s="16">
        <f t="shared" si="16"/>
        <v>0</v>
      </c>
      <c r="R44" s="16">
        <f t="shared" si="17"/>
        <v>0</v>
      </c>
      <c r="S44" s="16">
        <f t="shared" si="7"/>
        <v>0</v>
      </c>
      <c r="T44" s="16">
        <f t="shared" si="8"/>
        <v>0</v>
      </c>
      <c r="U44" s="16">
        <f t="shared" si="9"/>
        <v>0</v>
      </c>
      <c r="V44" s="16">
        <f t="shared" si="10"/>
        <v>0</v>
      </c>
      <c r="W44" s="16">
        <f t="shared" si="11"/>
        <v>0</v>
      </c>
      <c r="X44" s="16">
        <f t="shared" si="12"/>
        <v>0</v>
      </c>
      <c r="Y44" s="16">
        <f t="shared" si="13"/>
        <v>0</v>
      </c>
      <c r="Z44" s="16">
        <f t="shared" si="14"/>
        <v>0</v>
      </c>
      <c r="AA44" s="16">
        <f t="shared" si="15"/>
        <v>0</v>
      </c>
      <c r="AB44" s="17">
        <f t="shared" si="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6"/>
        <v>0</v>
      </c>
      <c r="Q45" s="16">
        <f t="shared" si="16"/>
        <v>0</v>
      </c>
      <c r="R45" s="16">
        <f t="shared" si="17"/>
        <v>0</v>
      </c>
      <c r="S45" s="16">
        <f t="shared" si="7"/>
        <v>0</v>
      </c>
      <c r="T45" s="16">
        <f t="shared" si="8"/>
        <v>0</v>
      </c>
      <c r="U45" s="16">
        <f t="shared" si="9"/>
        <v>0</v>
      </c>
      <c r="V45" s="16">
        <f t="shared" si="10"/>
        <v>0</v>
      </c>
      <c r="W45" s="16">
        <f t="shared" si="11"/>
        <v>0</v>
      </c>
      <c r="X45" s="16">
        <f t="shared" si="12"/>
        <v>0</v>
      </c>
      <c r="Y45" s="16">
        <f t="shared" si="13"/>
        <v>0</v>
      </c>
      <c r="Z45" s="16">
        <f t="shared" si="14"/>
        <v>0</v>
      </c>
      <c r="AA45" s="16">
        <f t="shared" si="15"/>
        <v>0</v>
      </c>
      <c r="AB45" s="17">
        <f t="shared" si="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6"/>
        <v>0</v>
      </c>
      <c r="Q46" s="16">
        <f t="shared" si="16"/>
        <v>0</v>
      </c>
      <c r="R46" s="16">
        <f t="shared" si="17"/>
        <v>0</v>
      </c>
      <c r="S46" s="16">
        <f t="shared" si="7"/>
        <v>0</v>
      </c>
      <c r="T46" s="16">
        <f t="shared" si="8"/>
        <v>0</v>
      </c>
      <c r="U46" s="16">
        <f t="shared" si="9"/>
        <v>0</v>
      </c>
      <c r="V46" s="16">
        <f t="shared" si="10"/>
        <v>0</v>
      </c>
      <c r="W46" s="16">
        <f t="shared" si="11"/>
        <v>0</v>
      </c>
      <c r="X46" s="16">
        <f t="shared" si="12"/>
        <v>0</v>
      </c>
      <c r="Y46" s="16">
        <f t="shared" si="13"/>
        <v>0</v>
      </c>
      <c r="Z46" s="16">
        <f t="shared" si="14"/>
        <v>0</v>
      </c>
      <c r="AA46" s="16">
        <f t="shared" si="15"/>
        <v>0</v>
      </c>
      <c r="AB46" s="17">
        <f t="shared" si="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6"/>
        <v>0</v>
      </c>
      <c r="Q47" s="16">
        <f t="shared" si="16"/>
        <v>0</v>
      </c>
      <c r="R47" s="16">
        <f t="shared" si="17"/>
        <v>0</v>
      </c>
      <c r="S47" s="16">
        <f t="shared" si="7"/>
        <v>0</v>
      </c>
      <c r="T47" s="16">
        <f t="shared" si="8"/>
        <v>0</v>
      </c>
      <c r="U47" s="16">
        <f t="shared" si="9"/>
        <v>0</v>
      </c>
      <c r="V47" s="16">
        <f t="shared" si="10"/>
        <v>0</v>
      </c>
      <c r="W47" s="16">
        <f t="shared" si="11"/>
        <v>0</v>
      </c>
      <c r="X47" s="16">
        <f t="shared" si="12"/>
        <v>0</v>
      </c>
      <c r="Y47" s="16">
        <f t="shared" si="13"/>
        <v>0</v>
      </c>
      <c r="Z47" s="16">
        <f t="shared" si="14"/>
        <v>0</v>
      </c>
      <c r="AA47" s="16">
        <f t="shared" si="15"/>
        <v>0</v>
      </c>
      <c r="AB47" s="17">
        <f t="shared" si="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6"/>
        <v>0</v>
      </c>
      <c r="Q48" s="16">
        <f t="shared" si="16"/>
        <v>0</v>
      </c>
      <c r="R48" s="16">
        <f t="shared" si="17"/>
        <v>0</v>
      </c>
      <c r="S48" s="16">
        <f t="shared" si="7"/>
        <v>0</v>
      </c>
      <c r="T48" s="16">
        <f t="shared" si="8"/>
        <v>0</v>
      </c>
      <c r="U48" s="16">
        <f t="shared" si="9"/>
        <v>0</v>
      </c>
      <c r="V48" s="16">
        <f t="shared" si="10"/>
        <v>0</v>
      </c>
      <c r="W48" s="16">
        <f t="shared" si="11"/>
        <v>0</v>
      </c>
      <c r="X48" s="16">
        <f t="shared" si="12"/>
        <v>0</v>
      </c>
      <c r="Y48" s="16">
        <f t="shared" si="13"/>
        <v>0</v>
      </c>
      <c r="Z48" s="16">
        <f t="shared" si="14"/>
        <v>0</v>
      </c>
      <c r="AA48" s="16">
        <f t="shared" si="15"/>
        <v>0</v>
      </c>
      <c r="AB48" s="17">
        <f t="shared" si="4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6"/>
        <v>0</v>
      </c>
      <c r="Q49" s="16">
        <f t="shared" si="16"/>
        <v>0</v>
      </c>
      <c r="R49" s="16">
        <f t="shared" si="17"/>
        <v>0</v>
      </c>
      <c r="S49" s="16">
        <f t="shared" si="7"/>
        <v>0</v>
      </c>
      <c r="T49" s="16">
        <f t="shared" si="8"/>
        <v>0</v>
      </c>
      <c r="U49" s="16">
        <f t="shared" si="9"/>
        <v>0</v>
      </c>
      <c r="V49" s="16">
        <f t="shared" si="10"/>
        <v>0</v>
      </c>
      <c r="W49" s="16">
        <f t="shared" si="11"/>
        <v>0</v>
      </c>
      <c r="X49" s="16">
        <f t="shared" si="12"/>
        <v>0</v>
      </c>
      <c r="Y49" s="16">
        <f t="shared" si="13"/>
        <v>0</v>
      </c>
      <c r="Z49" s="16">
        <f t="shared" si="14"/>
        <v>0</v>
      </c>
      <c r="AA49" s="16">
        <f t="shared" si="15"/>
        <v>0</v>
      </c>
      <c r="AB49" s="17">
        <f t="shared" si="4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6"/>
        <v>0</v>
      </c>
      <c r="Q50" s="16">
        <f t="shared" si="16"/>
        <v>0</v>
      </c>
      <c r="R50" s="16">
        <f t="shared" si="17"/>
        <v>0</v>
      </c>
      <c r="S50" s="16">
        <f t="shared" si="7"/>
        <v>0</v>
      </c>
      <c r="T50" s="16">
        <f t="shared" si="8"/>
        <v>0</v>
      </c>
      <c r="U50" s="16">
        <f t="shared" si="9"/>
        <v>0</v>
      </c>
      <c r="V50" s="16">
        <f t="shared" si="10"/>
        <v>0</v>
      </c>
      <c r="W50" s="16">
        <f t="shared" si="11"/>
        <v>0</v>
      </c>
      <c r="X50" s="16">
        <f t="shared" si="12"/>
        <v>0</v>
      </c>
      <c r="Y50" s="16">
        <f t="shared" si="13"/>
        <v>0</v>
      </c>
      <c r="Z50" s="16">
        <f t="shared" si="14"/>
        <v>0</v>
      </c>
      <c r="AA50" s="16">
        <f t="shared" si="15"/>
        <v>0</v>
      </c>
      <c r="AB50" s="17">
        <f t="shared" si="4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6"/>
        <v>0</v>
      </c>
      <c r="Q51" s="16">
        <f t="shared" si="16"/>
        <v>0</v>
      </c>
      <c r="R51" s="16">
        <f t="shared" si="17"/>
        <v>0</v>
      </c>
      <c r="S51" s="16">
        <f t="shared" si="7"/>
        <v>0</v>
      </c>
      <c r="T51" s="16">
        <f t="shared" si="8"/>
        <v>0</v>
      </c>
      <c r="U51" s="16">
        <f t="shared" si="9"/>
        <v>0</v>
      </c>
      <c r="V51" s="16">
        <f t="shared" si="10"/>
        <v>0</v>
      </c>
      <c r="W51" s="16">
        <f t="shared" si="11"/>
        <v>0</v>
      </c>
      <c r="X51" s="16">
        <f t="shared" si="12"/>
        <v>0</v>
      </c>
      <c r="Y51" s="16">
        <f t="shared" si="13"/>
        <v>0</v>
      </c>
      <c r="Z51" s="16">
        <f t="shared" si="14"/>
        <v>0</v>
      </c>
      <c r="AA51" s="16">
        <f t="shared" si="15"/>
        <v>0</v>
      </c>
      <c r="AB51" s="17">
        <f t="shared" si="4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6"/>
        <v>0</v>
      </c>
      <c r="Q52" s="16">
        <f t="shared" si="16"/>
        <v>0</v>
      </c>
      <c r="R52" s="16">
        <f t="shared" si="17"/>
        <v>0</v>
      </c>
      <c r="S52" s="16">
        <f t="shared" si="7"/>
        <v>0</v>
      </c>
      <c r="T52" s="16">
        <f t="shared" si="8"/>
        <v>0</v>
      </c>
      <c r="U52" s="16">
        <f t="shared" si="9"/>
        <v>0</v>
      </c>
      <c r="V52" s="16">
        <f t="shared" si="10"/>
        <v>0</v>
      </c>
      <c r="W52" s="16">
        <f t="shared" si="11"/>
        <v>0</v>
      </c>
      <c r="X52" s="16">
        <f t="shared" si="12"/>
        <v>0</v>
      </c>
      <c r="Y52" s="16">
        <f t="shared" si="13"/>
        <v>0</v>
      </c>
      <c r="Z52" s="16">
        <f t="shared" si="14"/>
        <v>0</v>
      </c>
      <c r="AA52" s="16">
        <f t="shared" si="15"/>
        <v>0</v>
      </c>
      <c r="AB52" s="17">
        <f t="shared" si="4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6"/>
        <v>0</v>
      </c>
      <c r="Q53" s="16">
        <f t="shared" si="16"/>
        <v>0</v>
      </c>
      <c r="R53" s="16">
        <f t="shared" si="17"/>
        <v>0</v>
      </c>
      <c r="S53" s="16">
        <f t="shared" si="7"/>
        <v>0</v>
      </c>
      <c r="T53" s="16">
        <f t="shared" si="8"/>
        <v>0</v>
      </c>
      <c r="U53" s="16">
        <f t="shared" si="9"/>
        <v>0</v>
      </c>
      <c r="V53" s="16">
        <f t="shared" si="10"/>
        <v>0</v>
      </c>
      <c r="W53" s="16">
        <f t="shared" si="11"/>
        <v>0</v>
      </c>
      <c r="X53" s="16">
        <f t="shared" si="12"/>
        <v>0</v>
      </c>
      <c r="Y53" s="16">
        <f t="shared" si="13"/>
        <v>0</v>
      </c>
      <c r="Z53" s="16">
        <f t="shared" si="14"/>
        <v>0</v>
      </c>
      <c r="AA53" s="16">
        <f t="shared" si="15"/>
        <v>0</v>
      </c>
      <c r="AB53" s="17">
        <f t="shared" si="4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6"/>
        <v>0</v>
      </c>
      <c r="Q54" s="16">
        <f t="shared" si="16"/>
        <v>0</v>
      </c>
      <c r="R54" s="16">
        <f t="shared" si="17"/>
        <v>0</v>
      </c>
      <c r="S54" s="16">
        <f t="shared" si="7"/>
        <v>0</v>
      </c>
      <c r="T54" s="16">
        <f t="shared" si="8"/>
        <v>0</v>
      </c>
      <c r="U54" s="16">
        <f t="shared" si="9"/>
        <v>0</v>
      </c>
      <c r="V54" s="16">
        <f t="shared" si="10"/>
        <v>0</v>
      </c>
      <c r="W54" s="16">
        <f t="shared" si="11"/>
        <v>0</v>
      </c>
      <c r="X54" s="16">
        <f t="shared" si="12"/>
        <v>0</v>
      </c>
      <c r="Y54" s="16">
        <f t="shared" si="13"/>
        <v>0</v>
      </c>
      <c r="Z54" s="16">
        <f t="shared" si="14"/>
        <v>0</v>
      </c>
      <c r="AA54" s="16">
        <f t="shared" si="15"/>
        <v>0</v>
      </c>
      <c r="AB54" s="17">
        <f t="shared" si="4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C1">
      <selection activeCell="J4" sqref="J4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97" t="s">
        <v>6</v>
      </c>
      <c r="B2" s="97"/>
      <c r="C2" s="97"/>
      <c r="D2" s="97"/>
      <c r="E2" s="97"/>
      <c r="F2" s="97"/>
      <c r="G2" s="97"/>
      <c r="H2" s="9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97" t="s">
        <v>8</v>
      </c>
      <c r="K3" s="103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98"/>
      <c r="B4" s="98"/>
      <c r="C4" s="98"/>
      <c r="D4" s="98"/>
      <c r="E4" s="98"/>
      <c r="F4" s="98"/>
      <c r="G4" s="98"/>
      <c r="H4" s="98"/>
      <c r="J4" s="37">
        <f>SUM(E7:M7)/8</f>
        <v>0.625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99" t="s">
        <v>0</v>
      </c>
      <c r="B6" s="94" t="s">
        <v>1</v>
      </c>
      <c r="C6" s="94" t="s">
        <v>7</v>
      </c>
      <c r="D6" s="31" t="s">
        <v>2</v>
      </c>
      <c r="E6" s="31" t="s">
        <v>67</v>
      </c>
      <c r="F6" s="31" t="s">
        <v>36</v>
      </c>
      <c r="G6" s="31" t="s">
        <v>212</v>
      </c>
      <c r="H6" s="31" t="s">
        <v>211</v>
      </c>
      <c r="I6" s="31" t="s">
        <v>229</v>
      </c>
      <c r="J6" s="31" t="s">
        <v>251</v>
      </c>
      <c r="K6" s="31"/>
      <c r="L6" s="31"/>
      <c r="M6" s="31"/>
      <c r="N6" s="31"/>
      <c r="O6" s="31"/>
      <c r="P6" s="94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100"/>
      <c r="B7" s="95"/>
      <c r="C7" s="95"/>
      <c r="D7" s="35" t="s">
        <v>4</v>
      </c>
      <c r="E7" s="36">
        <f aca="true" t="shared" si="0" ref="E7:O7">COUNTIF(E9:E58,"&gt;0")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5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9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101"/>
      <c r="B8" s="102"/>
      <c r="C8" s="102"/>
      <c r="D8" s="35" t="s">
        <v>5</v>
      </c>
      <c r="E8" s="35">
        <v>1.2</v>
      </c>
      <c r="F8" s="35">
        <v>1</v>
      </c>
      <c r="G8" s="36">
        <v>1</v>
      </c>
      <c r="H8" s="36">
        <v>1</v>
      </c>
      <c r="I8" s="36">
        <v>1</v>
      </c>
      <c r="J8" s="36">
        <v>1.2</v>
      </c>
      <c r="K8" s="36">
        <v>1</v>
      </c>
      <c r="L8" s="36">
        <v>1</v>
      </c>
      <c r="M8" s="36">
        <v>1</v>
      </c>
      <c r="N8" s="36">
        <v>1</v>
      </c>
      <c r="O8" s="36">
        <v>1</v>
      </c>
      <c r="P8" s="9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" t="s">
        <v>244</v>
      </c>
      <c r="C9" s="28" t="s">
        <v>284</v>
      </c>
      <c r="D9" s="42"/>
      <c r="E9" s="3"/>
      <c r="F9" s="3"/>
      <c r="G9" s="2"/>
      <c r="H9" s="2"/>
      <c r="I9" s="2"/>
      <c r="J9" s="2">
        <v>1</v>
      </c>
      <c r="K9" s="2"/>
      <c r="L9" s="2"/>
      <c r="M9" s="2"/>
      <c r="N9" s="2"/>
      <c r="O9" s="2"/>
      <c r="P9" s="12">
        <f aca="true" t="shared" si="1" ref="P9:P54">AB9</f>
        <v>959.9640052032225</v>
      </c>
      <c r="Q9" s="16">
        <f aca="true" t="shared" si="2" ref="Q9:AA9">IF(OR(E9="",E9="-"),0,E$8*(101+1000*LOG10(E$7/E9)))</f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959.9640052032225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959.9640052032225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" t="s">
        <v>93</v>
      </c>
      <c r="C10" s="28" t="s">
        <v>285</v>
      </c>
      <c r="D10" s="26"/>
      <c r="E10" s="8"/>
      <c r="F10" s="4"/>
      <c r="G10" s="2"/>
      <c r="H10" s="2"/>
      <c r="I10" s="2"/>
      <c r="J10" s="2">
        <v>2</v>
      </c>
      <c r="K10" s="2"/>
      <c r="L10" s="2"/>
      <c r="M10" s="2"/>
      <c r="N10" s="2"/>
      <c r="O10" s="2"/>
      <c r="P10" s="12">
        <f t="shared" si="1"/>
        <v>598.7280104064452</v>
      </c>
      <c r="Q10" s="16">
        <f aca="true" t="shared" si="3" ref="Q10:AA33">IF(OR(E10="",E10="-"),0,E$8*(101+1000*LOG10(E$7/E10)))</f>
        <v>0</v>
      </c>
      <c r="R10" s="16">
        <f t="shared" si="3"/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598.7280104064452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7">
        <f aca="true" t="shared" si="4" ref="AB10:AB54">SUM(Q10:AA10)</f>
        <v>598.7280104064452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" t="s">
        <v>289</v>
      </c>
      <c r="C11" s="1" t="s">
        <v>286</v>
      </c>
      <c r="D11" s="22"/>
      <c r="E11" s="3"/>
      <c r="F11" s="3"/>
      <c r="G11" s="2"/>
      <c r="H11" s="2"/>
      <c r="I11" s="2"/>
      <c r="J11" s="2">
        <v>3</v>
      </c>
      <c r="K11" s="2"/>
      <c r="L11" s="2"/>
      <c r="M11" s="2"/>
      <c r="N11" s="2"/>
      <c r="O11" s="2"/>
      <c r="P11" s="12">
        <f t="shared" si="1"/>
        <v>387.41849953962765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387.41849953962765</v>
      </c>
      <c r="W11" s="16">
        <f t="shared" si="3"/>
        <v>0</v>
      </c>
      <c r="X11" s="16">
        <f t="shared" si="3"/>
        <v>0</v>
      </c>
      <c r="Y11" s="16">
        <f t="shared" si="3"/>
        <v>0</v>
      </c>
      <c r="Z11" s="16">
        <f t="shared" si="3"/>
        <v>0</v>
      </c>
      <c r="AA11" s="16">
        <f t="shared" si="3"/>
        <v>0</v>
      </c>
      <c r="AB11" s="17">
        <f t="shared" si="4"/>
        <v>387.41849953962765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25" t="s">
        <v>268</v>
      </c>
      <c r="C12" s="28" t="s">
        <v>287</v>
      </c>
      <c r="D12" s="43"/>
      <c r="E12" s="13"/>
      <c r="F12" s="13"/>
      <c r="G12" s="2"/>
      <c r="H12" s="2"/>
      <c r="I12" s="2"/>
      <c r="J12" s="2">
        <v>4</v>
      </c>
      <c r="K12" s="2"/>
      <c r="L12" s="2"/>
      <c r="M12" s="2"/>
      <c r="N12" s="2"/>
      <c r="O12" s="2"/>
      <c r="P12" s="12">
        <f t="shared" si="1"/>
        <v>237.49201560966767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237.49201560966767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7">
        <f t="shared" si="4"/>
        <v>237.49201560966767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4" t="s">
        <v>290</v>
      </c>
      <c r="C13" s="28" t="s">
        <v>288</v>
      </c>
      <c r="D13" s="24"/>
      <c r="E13" s="4"/>
      <c r="F13" s="4"/>
      <c r="G13" s="2"/>
      <c r="H13" s="2"/>
      <c r="I13" s="2"/>
      <c r="J13" s="2">
        <v>5</v>
      </c>
      <c r="K13" s="2"/>
      <c r="L13" s="2"/>
      <c r="M13" s="2"/>
      <c r="N13" s="2"/>
      <c r="O13" s="2"/>
      <c r="P13" s="12">
        <f t="shared" si="1"/>
        <v>121.19999999999999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121.19999999999999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7">
        <f t="shared" si="4"/>
        <v>121.19999999999999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1"/>
      <c r="C14" s="30"/>
      <c r="D14" s="1"/>
      <c r="E14" s="1"/>
      <c r="F14" s="7"/>
      <c r="G14" s="2"/>
      <c r="H14" s="2"/>
      <c r="I14" s="2"/>
      <c r="J14" s="2"/>
      <c r="K14" s="2"/>
      <c r="L14" s="2"/>
      <c r="M14" s="2"/>
      <c r="N14" s="2"/>
      <c r="O14" s="2"/>
      <c r="P14" s="12">
        <f t="shared" si="1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7">
        <f t="shared" si="4"/>
        <v>0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4"/>
      <c r="C15" s="1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12">
        <f t="shared" si="1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4"/>
        <v>0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3"/>
      <c r="C16" s="1"/>
      <c r="D16" s="1"/>
      <c r="E16" s="1"/>
      <c r="F16" s="3"/>
      <c r="G16" s="2"/>
      <c r="H16" s="2"/>
      <c r="I16" s="2"/>
      <c r="J16" s="2"/>
      <c r="K16" s="2"/>
      <c r="L16" s="2"/>
      <c r="M16" s="2"/>
      <c r="N16" s="2"/>
      <c r="O16" s="2"/>
      <c r="P16" s="12">
        <f t="shared" si="1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7">
        <f t="shared" si="4"/>
        <v>0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3"/>
      <c r="C17" s="30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0</v>
      </c>
      <c r="Q17" s="16">
        <f t="shared" si="3"/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7">
        <f t="shared" si="4"/>
        <v>0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13"/>
      <c r="C18" s="1"/>
      <c r="D18" s="1"/>
      <c r="E18" s="13"/>
      <c r="F18" s="13"/>
      <c r="G18" s="2"/>
      <c r="H18" s="3"/>
      <c r="I18" s="3"/>
      <c r="J18" s="2"/>
      <c r="K18" s="2"/>
      <c r="L18" s="2"/>
      <c r="M18" s="2"/>
      <c r="N18" s="2"/>
      <c r="O18" s="2"/>
      <c r="P18" s="12">
        <f t="shared" si="1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3"/>
        <v>0</v>
      </c>
      <c r="Z18" s="16">
        <f t="shared" si="3"/>
        <v>0</v>
      </c>
      <c r="AA18" s="16">
        <f t="shared" si="3"/>
        <v>0</v>
      </c>
      <c r="AB18" s="17">
        <f t="shared" si="4"/>
        <v>0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7"/>
      <c r="C19" s="7"/>
      <c r="D19" s="8"/>
      <c r="E19" s="8"/>
      <c r="F19" s="3"/>
      <c r="G19" s="2"/>
      <c r="H19" s="2"/>
      <c r="I19" s="2"/>
      <c r="J19" s="2"/>
      <c r="K19" s="2"/>
      <c r="L19" s="2"/>
      <c r="M19" s="2"/>
      <c r="N19" s="2"/>
      <c r="O19" s="2"/>
      <c r="P19" s="12">
        <f t="shared" si="1"/>
        <v>0</v>
      </c>
      <c r="Q19" s="16">
        <f t="shared" si="3"/>
        <v>0</v>
      </c>
      <c r="R19" s="16">
        <f t="shared" si="3"/>
        <v>0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7">
        <f t="shared" si="4"/>
        <v>0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2">
        <f t="shared" si="1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3"/>
        <v>0</v>
      </c>
      <c r="Z20" s="16">
        <f t="shared" si="3"/>
        <v>0</v>
      </c>
      <c r="AA20" s="16">
        <f t="shared" si="3"/>
        <v>0</v>
      </c>
      <c r="AB20" s="17">
        <f t="shared" si="4"/>
        <v>0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2">
        <f t="shared" si="1"/>
        <v>0</v>
      </c>
      <c r="Q21" s="16">
        <f t="shared" si="3"/>
        <v>0</v>
      </c>
      <c r="R21" s="1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7">
        <f t="shared" si="4"/>
        <v>0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9"/>
      <c r="C22" s="26"/>
      <c r="D22" s="26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 t="shared" si="1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7">
        <f t="shared" si="4"/>
        <v>0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27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 t="shared" si="1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7">
        <f t="shared" si="4"/>
        <v>0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30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1"/>
        <v>0</v>
      </c>
      <c r="Q24" s="16">
        <f t="shared" si="3"/>
        <v>0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16">
        <f t="shared" si="3"/>
        <v>0</v>
      </c>
      <c r="W24" s="16">
        <f t="shared" si="3"/>
        <v>0</v>
      </c>
      <c r="X24" s="16">
        <f t="shared" si="3"/>
        <v>0</v>
      </c>
      <c r="Y24" s="16">
        <f t="shared" si="3"/>
        <v>0</v>
      </c>
      <c r="Z24" s="16">
        <f t="shared" si="3"/>
        <v>0</v>
      </c>
      <c r="AA24" s="16">
        <f t="shared" si="3"/>
        <v>0</v>
      </c>
      <c r="AB24" s="17">
        <f t="shared" si="4"/>
        <v>0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6"/>
      <c r="D25" s="2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2">
        <f t="shared" si="1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7">
        <f t="shared" si="4"/>
        <v>0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/>
      <c r="D26" s="21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1"/>
        <v>0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0</v>
      </c>
      <c r="Z26" s="16">
        <f t="shared" si="3"/>
        <v>0</v>
      </c>
      <c r="AA26" s="16">
        <f t="shared" si="3"/>
        <v>0</v>
      </c>
      <c r="AB26" s="17">
        <f t="shared" si="4"/>
        <v>0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/>
      <c r="D27" s="1"/>
      <c r="E27" s="7"/>
      <c r="F27" s="3"/>
      <c r="G27" s="2"/>
      <c r="H27" s="2"/>
      <c r="I27" s="2"/>
      <c r="J27" s="2"/>
      <c r="K27" s="2"/>
      <c r="L27" s="2"/>
      <c r="M27" s="2"/>
      <c r="N27" s="2"/>
      <c r="O27" s="2"/>
      <c r="P27" s="12">
        <f t="shared" si="1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3"/>
        <v>0</v>
      </c>
      <c r="X27" s="16">
        <f t="shared" si="3"/>
        <v>0</v>
      </c>
      <c r="Y27" s="16">
        <f t="shared" si="3"/>
        <v>0</v>
      </c>
      <c r="Z27" s="16">
        <f t="shared" si="3"/>
        <v>0</v>
      </c>
      <c r="AA27" s="16">
        <f t="shared" si="3"/>
        <v>0</v>
      </c>
      <c r="AB27" s="17">
        <f t="shared" si="4"/>
        <v>0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27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1"/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7">
        <f t="shared" si="4"/>
        <v>0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3"/>
      <c r="C29" s="3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 t="shared" si="1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4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1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7">
        <f t="shared" si="4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1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7">
        <f t="shared" si="4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29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1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7">
        <f t="shared" si="4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1"/>
        <v>0</v>
      </c>
      <c r="Q33" s="16">
        <f t="shared" si="3"/>
        <v>0</v>
      </c>
      <c r="R33" s="16">
        <f t="shared" si="3"/>
        <v>0</v>
      </c>
      <c r="S33" s="16">
        <f aca="true" t="shared" si="5" ref="S33:S54">IF(OR(G33="",G33="-"),0,G$8*(101+1000*LOG10(G$7/G33)))</f>
        <v>0</v>
      </c>
      <c r="T33" s="16">
        <f aca="true" t="shared" si="6" ref="T33:T54">IF(OR(H33="",H33="-"),0,H$8*(101+1000*LOG10(H$7/H33)))</f>
        <v>0</v>
      </c>
      <c r="U33" s="16">
        <f aca="true" t="shared" si="7" ref="U33:U54">IF(OR(I33="",I33="-"),0,I$8*(101+1000*LOG10(I$7/I33)))</f>
        <v>0</v>
      </c>
      <c r="V33" s="16">
        <f aca="true" t="shared" si="8" ref="V33:V54">IF(OR(J33="",J33="-"),0,J$8*(101+1000*LOG10(J$7/J33)))</f>
        <v>0</v>
      </c>
      <c r="W33" s="16">
        <f aca="true" t="shared" si="9" ref="W33:W54">IF(OR(K33="",K33="-"),0,K$8*(101+1000*LOG10(K$7/K33)))</f>
        <v>0</v>
      </c>
      <c r="X33" s="16">
        <f aca="true" t="shared" si="10" ref="X33:X54">IF(OR(L33="",L33="-"),0,L$8*(101+1000*LOG10(L$7/L33)))</f>
        <v>0</v>
      </c>
      <c r="Y33" s="16">
        <f aca="true" t="shared" si="11" ref="Y33:Y54">IF(OR(M33="",M33="-"),0,M$8*(101+1000*LOG10(M$7/M33)))</f>
        <v>0</v>
      </c>
      <c r="Z33" s="16">
        <f aca="true" t="shared" si="12" ref="Z33:Z54">IF(OR(N33="",N33="-"),0,N$8*(101+1000*LOG10(N$7/N33)))</f>
        <v>0</v>
      </c>
      <c r="AA33" s="16">
        <f aca="true" t="shared" si="13" ref="AA33:AA54">IF(OR(O33="",O33="-"),0,O$8*(101+1000*LOG10(O$7/O33)))</f>
        <v>0</v>
      </c>
      <c r="AB33" s="17">
        <f t="shared" si="4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1"/>
      <c r="C34" s="27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"/>
        <v>0</v>
      </c>
      <c r="Q34" s="16">
        <f aca="true" t="shared" si="14" ref="Q34:Q54">IF(OR(E34="",E34="-"),0,E$8*(101+1000*LOG10(E$7/E34)))</f>
        <v>0</v>
      </c>
      <c r="R34" s="16">
        <f aca="true" t="shared" si="15" ref="R34:R54">IF(OR(F34="",F34="-"),0,F$8*(101+1000*LOG10(F$7/F34)))</f>
        <v>0</v>
      </c>
      <c r="S34" s="16">
        <f t="shared" si="5"/>
        <v>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0</v>
      </c>
      <c r="AA34" s="16">
        <f t="shared" si="13"/>
        <v>0</v>
      </c>
      <c r="AB34" s="17">
        <f t="shared" si="4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0</v>
      </c>
      <c r="Q35" s="16">
        <f t="shared" si="14"/>
        <v>0</v>
      </c>
      <c r="R35" s="16">
        <f t="shared" si="15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4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7"/>
      <c r="C36" s="30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"/>
        <v>0</v>
      </c>
      <c r="Q36" s="16">
        <f t="shared" si="14"/>
        <v>0</v>
      </c>
      <c r="R36" s="16">
        <f t="shared" si="15"/>
        <v>0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4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"/>
        <v>0</v>
      </c>
      <c r="Q37" s="16">
        <f t="shared" si="14"/>
        <v>0</v>
      </c>
      <c r="R37" s="16">
        <f t="shared" si="15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0</v>
      </c>
      <c r="Z37" s="16">
        <f t="shared" si="12"/>
        <v>0</v>
      </c>
      <c r="AA37" s="16">
        <f t="shared" si="13"/>
        <v>0</v>
      </c>
      <c r="AB37" s="17">
        <f t="shared" si="4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0</v>
      </c>
      <c r="Q38" s="16">
        <f t="shared" si="14"/>
        <v>0</v>
      </c>
      <c r="R38" s="16">
        <f t="shared" si="15"/>
        <v>0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0</v>
      </c>
      <c r="AA38" s="16">
        <f t="shared" si="13"/>
        <v>0</v>
      </c>
      <c r="AB38" s="17">
        <f t="shared" si="4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"/>
        <v>0</v>
      </c>
      <c r="Q39" s="16">
        <f t="shared" si="14"/>
        <v>0</v>
      </c>
      <c r="R39" s="16">
        <f t="shared" si="15"/>
        <v>0</v>
      </c>
      <c r="S39" s="16">
        <f t="shared" si="5"/>
        <v>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4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"/>
        <v>0</v>
      </c>
      <c r="Q40" s="16">
        <f t="shared" si="14"/>
        <v>0</v>
      </c>
      <c r="R40" s="16">
        <f t="shared" si="15"/>
        <v>0</v>
      </c>
      <c r="S40" s="16">
        <f t="shared" si="5"/>
        <v>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4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"/>
        <v>0</v>
      </c>
      <c r="Q41" s="16">
        <f t="shared" si="14"/>
        <v>0</v>
      </c>
      <c r="R41" s="16">
        <f t="shared" si="15"/>
        <v>0</v>
      </c>
      <c r="S41" s="16">
        <f t="shared" si="5"/>
        <v>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4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"/>
        <v>0</v>
      </c>
      <c r="Q42" s="16">
        <f t="shared" si="14"/>
        <v>0</v>
      </c>
      <c r="R42" s="16">
        <f t="shared" si="15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0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4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"/>
        <v>0</v>
      </c>
      <c r="Q43" s="16">
        <f t="shared" si="14"/>
        <v>0</v>
      </c>
      <c r="R43" s="16">
        <f t="shared" si="15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11"/>
      <c r="E44" s="7"/>
      <c r="F44" s="7"/>
      <c r="G44" s="2"/>
      <c r="H44" s="2"/>
      <c r="I44" s="2"/>
      <c r="J44" s="2"/>
      <c r="K44" s="2"/>
      <c r="L44" s="2"/>
      <c r="P44" s="12">
        <f t="shared" si="1"/>
        <v>0</v>
      </c>
      <c r="Q44" s="16">
        <f t="shared" si="14"/>
        <v>0</v>
      </c>
      <c r="R44" s="16">
        <f t="shared" si="15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"/>
        <v>0</v>
      </c>
      <c r="Q45" s="16">
        <f t="shared" si="14"/>
        <v>0</v>
      </c>
      <c r="R45" s="16">
        <f t="shared" si="15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  <c r="Q46" s="16">
        <f t="shared" si="14"/>
        <v>0</v>
      </c>
      <c r="R46" s="16">
        <f t="shared" si="15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"/>
        <v>0</v>
      </c>
      <c r="Q47" s="16">
        <f t="shared" si="14"/>
        <v>0</v>
      </c>
      <c r="R47" s="16">
        <f t="shared" si="15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"/>
        <v>0</v>
      </c>
      <c r="Q48" s="16">
        <f t="shared" si="14"/>
        <v>0</v>
      </c>
      <c r="R48" s="16">
        <f t="shared" si="15"/>
        <v>0</v>
      </c>
      <c r="S48" s="16">
        <f t="shared" si="5"/>
        <v>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6">
        <f t="shared" si="9"/>
        <v>0</v>
      </c>
      <c r="X48" s="16">
        <f t="shared" si="10"/>
        <v>0</v>
      </c>
      <c r="Y48" s="16">
        <f t="shared" si="11"/>
        <v>0</v>
      </c>
      <c r="Z48" s="16">
        <f t="shared" si="12"/>
        <v>0</v>
      </c>
      <c r="AA48" s="16">
        <f t="shared" si="13"/>
        <v>0</v>
      </c>
      <c r="AB48" s="17">
        <f t="shared" si="4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"/>
        <v>0</v>
      </c>
      <c r="Q49" s="16">
        <f t="shared" si="14"/>
        <v>0</v>
      </c>
      <c r="R49" s="16">
        <f t="shared" si="15"/>
        <v>0</v>
      </c>
      <c r="S49" s="16">
        <f t="shared" si="5"/>
        <v>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6">
        <f t="shared" si="9"/>
        <v>0</v>
      </c>
      <c r="X49" s="16">
        <f t="shared" si="10"/>
        <v>0</v>
      </c>
      <c r="Y49" s="16">
        <f t="shared" si="11"/>
        <v>0</v>
      </c>
      <c r="Z49" s="16">
        <f t="shared" si="12"/>
        <v>0</v>
      </c>
      <c r="AA49" s="16">
        <f t="shared" si="13"/>
        <v>0</v>
      </c>
      <c r="AB49" s="17">
        <f t="shared" si="4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"/>
        <v>0</v>
      </c>
      <c r="Q50" s="16">
        <f t="shared" si="14"/>
        <v>0</v>
      </c>
      <c r="R50" s="16">
        <f t="shared" si="15"/>
        <v>0</v>
      </c>
      <c r="S50" s="16">
        <f t="shared" si="5"/>
        <v>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6">
        <f t="shared" si="9"/>
        <v>0</v>
      </c>
      <c r="X50" s="16">
        <f t="shared" si="10"/>
        <v>0</v>
      </c>
      <c r="Y50" s="16">
        <f t="shared" si="11"/>
        <v>0</v>
      </c>
      <c r="Z50" s="16">
        <f t="shared" si="12"/>
        <v>0</v>
      </c>
      <c r="AA50" s="16">
        <f t="shared" si="13"/>
        <v>0</v>
      </c>
      <c r="AB50" s="17">
        <f t="shared" si="4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"/>
        <v>0</v>
      </c>
      <c r="Q51" s="16">
        <f t="shared" si="14"/>
        <v>0</v>
      </c>
      <c r="R51" s="16">
        <f t="shared" si="15"/>
        <v>0</v>
      </c>
      <c r="S51" s="16">
        <f t="shared" si="5"/>
        <v>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6">
        <f t="shared" si="9"/>
        <v>0</v>
      </c>
      <c r="X51" s="16">
        <f t="shared" si="10"/>
        <v>0</v>
      </c>
      <c r="Y51" s="16">
        <f t="shared" si="11"/>
        <v>0</v>
      </c>
      <c r="Z51" s="16">
        <f t="shared" si="12"/>
        <v>0</v>
      </c>
      <c r="AA51" s="16">
        <f t="shared" si="13"/>
        <v>0</v>
      </c>
      <c r="AB51" s="17">
        <f t="shared" si="4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"/>
        <v>0</v>
      </c>
      <c r="Q52" s="16">
        <f t="shared" si="14"/>
        <v>0</v>
      </c>
      <c r="R52" s="16">
        <f t="shared" si="15"/>
        <v>0</v>
      </c>
      <c r="S52" s="16">
        <f t="shared" si="5"/>
        <v>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6">
        <f t="shared" si="9"/>
        <v>0</v>
      </c>
      <c r="X52" s="16">
        <f t="shared" si="10"/>
        <v>0</v>
      </c>
      <c r="Y52" s="16">
        <f t="shared" si="11"/>
        <v>0</v>
      </c>
      <c r="Z52" s="16">
        <f t="shared" si="12"/>
        <v>0</v>
      </c>
      <c r="AA52" s="16">
        <f t="shared" si="13"/>
        <v>0</v>
      </c>
      <c r="AB52" s="17">
        <f t="shared" si="4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"/>
        <v>0</v>
      </c>
      <c r="Q53" s="16">
        <f t="shared" si="14"/>
        <v>0</v>
      </c>
      <c r="R53" s="16">
        <f t="shared" si="15"/>
        <v>0</v>
      </c>
      <c r="S53" s="16">
        <f t="shared" si="5"/>
        <v>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6">
        <f t="shared" si="9"/>
        <v>0</v>
      </c>
      <c r="X53" s="16">
        <f t="shared" si="10"/>
        <v>0</v>
      </c>
      <c r="Y53" s="16">
        <f t="shared" si="11"/>
        <v>0</v>
      </c>
      <c r="Z53" s="16">
        <f t="shared" si="12"/>
        <v>0</v>
      </c>
      <c r="AA53" s="16">
        <f t="shared" si="13"/>
        <v>0</v>
      </c>
      <c r="AB53" s="17">
        <f t="shared" si="4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"/>
        <v>0</v>
      </c>
      <c r="Q54" s="16">
        <f t="shared" si="14"/>
        <v>0</v>
      </c>
      <c r="R54" s="16">
        <f t="shared" si="15"/>
        <v>0</v>
      </c>
      <c r="S54" s="16">
        <f t="shared" si="5"/>
        <v>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6">
        <f t="shared" si="9"/>
        <v>0</v>
      </c>
      <c r="X54" s="16">
        <f t="shared" si="10"/>
        <v>0</v>
      </c>
      <c r="Y54" s="16">
        <f t="shared" si="11"/>
        <v>0</v>
      </c>
      <c r="Z54" s="16">
        <f t="shared" si="12"/>
        <v>0</v>
      </c>
      <c r="AA54" s="16">
        <f t="shared" si="13"/>
        <v>0</v>
      </c>
      <c r="AB54" s="17">
        <f t="shared" si="4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2">
      <selection activeCell="F11" sqref="F11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75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76" t="s">
        <v>14</v>
      </c>
      <c r="D3" s="6" t="s">
        <v>10</v>
      </c>
    </row>
    <row r="4" spans="2:4" ht="12.75">
      <c r="B4" s="47" t="s">
        <v>35</v>
      </c>
      <c r="C4" s="77"/>
      <c r="D4" s="48">
        <v>1</v>
      </c>
    </row>
    <row r="5" spans="2:4" ht="12.75">
      <c r="B5" s="44" t="s">
        <v>26</v>
      </c>
      <c r="C5" s="45">
        <f>Open!J4</f>
        <v>5.875</v>
      </c>
      <c r="D5" s="46"/>
    </row>
    <row r="6" spans="2:4" ht="12.75">
      <c r="B6" s="44" t="s">
        <v>12</v>
      </c>
      <c r="C6" s="45">
        <f>'T2'!J4</f>
        <v>7.125</v>
      </c>
      <c r="D6" s="46"/>
    </row>
    <row r="7" spans="2:4" ht="12.75">
      <c r="B7" s="44" t="s">
        <v>13</v>
      </c>
      <c r="C7" s="45">
        <f>'T3'!J4</f>
        <v>6.125</v>
      </c>
      <c r="D7" s="46"/>
    </row>
    <row r="8" spans="2:4" ht="12.75">
      <c r="B8" s="44" t="s">
        <v>11</v>
      </c>
      <c r="C8" s="45">
        <f>'T1'!J4</f>
        <v>4.375</v>
      </c>
      <c r="D8" s="46"/>
    </row>
    <row r="9" spans="2:4" ht="12.75">
      <c r="B9" s="74" t="s">
        <v>291</v>
      </c>
      <c r="C9" s="45">
        <f>Omega!J4</f>
        <v>1.875</v>
      </c>
      <c r="D9" s="73"/>
    </row>
    <row r="10" spans="2:4" ht="12.75">
      <c r="B10" s="73"/>
      <c r="C10" s="45"/>
      <c r="D10" s="7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JaroslawB</cp:lastModifiedBy>
  <cp:lastPrinted>2018-08-28T11:35:30Z</cp:lastPrinted>
  <dcterms:created xsi:type="dcterms:W3CDTF">2007-10-17T16:56:29Z</dcterms:created>
  <dcterms:modified xsi:type="dcterms:W3CDTF">2020-09-07T09:38:49Z</dcterms:modified>
  <cp:category/>
  <cp:version/>
  <cp:contentType/>
  <cp:contentStatus/>
</cp:coreProperties>
</file>