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65" windowWidth="10200" windowHeight="7575" tabRatio="698" activeTab="1"/>
  </bookViews>
  <sheets>
    <sheet name="T1" sheetId="1" r:id="rId1"/>
    <sheet name="T2" sheetId="2" r:id="rId2"/>
    <sheet name="T3" sheetId="3" r:id="rId3"/>
    <sheet name="Open" sheetId="4" r:id="rId4"/>
    <sheet name="MICRO" sheetId="5" r:id="rId5"/>
    <sheet name="omega" sheetId="6" r:id="rId6"/>
    <sheet name="Tango" sheetId="7" r:id="rId7"/>
    <sheet name="tabela frekwencji" sheetId="8" r:id="rId8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4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3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4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5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<sst xmlns="http://schemas.openxmlformats.org/spreadsheetml/2006/main" count="354" uniqueCount="220">
  <si>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</si>
  <si>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</si>
  <si>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</si>
  <si>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</si>
  <si>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</si>
  <si>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</si>
  <si>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</si>
  <si>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</si>
  <si>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</si>
  <si>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</si>
  <si>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</si>
  <si>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</si>
  <si>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</si>
  <si>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</si>
  <si>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</si>
  <si>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</si>
  <si>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>Solina</t>
  </si>
  <si>
    <t>Powidz</t>
  </si>
  <si>
    <t>Salamander</t>
  </si>
  <si>
    <t>Anwil</t>
  </si>
  <si>
    <t>Michał Brzozowski</t>
  </si>
  <si>
    <t>Andrzej Brzozowski</t>
  </si>
  <si>
    <t>Piotr Adamowicz</t>
  </si>
  <si>
    <t>Piotr Matwiejczuk</t>
  </si>
  <si>
    <t>Andrzej Rygielski</t>
  </si>
  <si>
    <t>Andrzej Kęder</t>
  </si>
  <si>
    <t>POL 10000</t>
  </si>
  <si>
    <t>MARIMAR</t>
  </si>
  <si>
    <t>Michał Malinowski</t>
  </si>
  <si>
    <t>Jan Wilk</t>
  </si>
  <si>
    <t>ZALEWO</t>
  </si>
  <si>
    <t>NEOPROFIL</t>
  </si>
  <si>
    <t>ANDRZELA</t>
  </si>
  <si>
    <t>ELCOM</t>
  </si>
  <si>
    <t>Arkadiusz Sendlewski</t>
  </si>
  <si>
    <t>OPEN</t>
  </si>
  <si>
    <t>Adam Kopytko</t>
  </si>
  <si>
    <t>ATUM</t>
  </si>
  <si>
    <t>Kazimierz Nowak</t>
  </si>
  <si>
    <t>Marek Sawicki</t>
  </si>
  <si>
    <t>Tomasz Feret</t>
  </si>
  <si>
    <t>Michał Gabrysiak</t>
  </si>
  <si>
    <t>CIVITAS KIELCENSIS</t>
  </si>
  <si>
    <t>Bogdan Kalwasiński</t>
  </si>
  <si>
    <t>Arkadiusz Spychalski</t>
  </si>
  <si>
    <t>Mariusz Boliszewski</t>
  </si>
  <si>
    <t>Augustó</t>
  </si>
  <si>
    <t>Marcin Balcerowski</t>
  </si>
  <si>
    <t>Mateusz Dwórznik</t>
  </si>
  <si>
    <t>Marcin Macioszek</t>
  </si>
  <si>
    <t>PZ 38</t>
  </si>
  <si>
    <t>ISO</t>
  </si>
  <si>
    <t>BLACK &amp; WHITE</t>
  </si>
  <si>
    <t>CURRENCY ON TIME</t>
  </si>
  <si>
    <t>SEN 749</t>
  </si>
  <si>
    <t>PIĄTKA +</t>
  </si>
  <si>
    <t>RAFA 2</t>
  </si>
  <si>
    <t>Krzysztof Kaczka</t>
  </si>
  <si>
    <t>ASIA</t>
  </si>
  <si>
    <t>HIRUNDO</t>
  </si>
  <si>
    <t>Łukasz Rydzik</t>
  </si>
  <si>
    <t>PANGEA</t>
  </si>
  <si>
    <t>Marian Markiewicz</t>
  </si>
  <si>
    <t>SZARY WILK</t>
  </si>
  <si>
    <t>Kacper Kowalski</t>
  </si>
  <si>
    <t>Maciej Jaskuła</t>
  </si>
  <si>
    <t>Jakub Malicki</t>
  </si>
  <si>
    <t>POL 12</t>
  </si>
  <si>
    <t>Tango</t>
  </si>
  <si>
    <t>Łukasz Kałamarz</t>
  </si>
  <si>
    <t>obrońca pucharu</t>
  </si>
  <si>
    <t>Mrągowo</t>
  </si>
  <si>
    <t>Płock</t>
  </si>
  <si>
    <t>VGSD</t>
  </si>
  <si>
    <t>MMPJK</t>
  </si>
  <si>
    <t>Iawa</t>
  </si>
  <si>
    <t>Olsztyn</t>
  </si>
  <si>
    <t>MICRO</t>
  </si>
  <si>
    <t>omega</t>
  </si>
  <si>
    <t xml:space="preserve">Andrzej Rygielski </t>
  </si>
  <si>
    <t xml:space="preserve">Adam Kopytko </t>
  </si>
  <si>
    <t>Maciej Majak</t>
  </si>
  <si>
    <t>Janusz Olszowski</t>
  </si>
  <si>
    <t>Andrzej Falewicz</t>
  </si>
  <si>
    <t>"Andrzela"</t>
  </si>
  <si>
    <t>"Atum"</t>
  </si>
  <si>
    <t>Tpmasz Kopytko</t>
  </si>
  <si>
    <t>Mirosłąw Sztuba</t>
  </si>
  <si>
    <t>Dariusz Bałdyga</t>
  </si>
  <si>
    <t>Tomasz Krzywosz</t>
  </si>
  <si>
    <t>Krzysztof Łazarski</t>
  </si>
  <si>
    <t>Karol Góralczyk</t>
  </si>
  <si>
    <t>Tomasz Szawłowski</t>
  </si>
  <si>
    <t>Mariusz Bolicszewski</t>
  </si>
  <si>
    <t>SHOT 16</t>
  </si>
  <si>
    <t>Tomasz Łuszczyński</t>
  </si>
  <si>
    <t>Michał Płucienniczak</t>
  </si>
  <si>
    <t>Agata Węgrzyniak</t>
  </si>
  <si>
    <t>KL 054</t>
  </si>
  <si>
    <t>Radosław Zawada</t>
  </si>
  <si>
    <t>NAFTOWIEC</t>
  </si>
  <si>
    <t>Paweł Jaworski</t>
  </si>
  <si>
    <t>Dawid Bunar</t>
  </si>
  <si>
    <t>Emil Mazurek</t>
  </si>
  <si>
    <t>NIKPLKA</t>
  </si>
  <si>
    <t>Aleksander Lenczyk</t>
  </si>
  <si>
    <t>ALBATROS</t>
  </si>
  <si>
    <t>SAGITA</t>
  </si>
  <si>
    <t>OCZKO</t>
  </si>
  <si>
    <t>Przemysłąw Tkacz</t>
  </si>
  <si>
    <t>RETRAKT</t>
  </si>
  <si>
    <t>Krzysztof Czajka</t>
  </si>
  <si>
    <t>COCAINA</t>
  </si>
  <si>
    <t>PUCHAR SOLINY</t>
  </si>
  <si>
    <t>Mariusz Trzciński</t>
  </si>
  <si>
    <t>Wiktor Przybyła</t>
  </si>
  <si>
    <t>RZ 280</t>
  </si>
  <si>
    <t>TURBO DZIADKI</t>
  </si>
  <si>
    <t>PANI GERTRUDA</t>
  </si>
  <si>
    <t>Paweł Krzysżykowski</t>
  </si>
  <si>
    <t>Andzrej Gorzelak</t>
  </si>
  <si>
    <t>SY MUSTANG</t>
  </si>
  <si>
    <t>Krzysztof Ciarka</t>
  </si>
  <si>
    <t>WK 10</t>
  </si>
  <si>
    <t>Tomasz Szychowiak</t>
  </si>
  <si>
    <t>C0005</t>
  </si>
  <si>
    <t>CALIBRA 21-2</t>
  </si>
  <si>
    <t>HUSAR</t>
  </si>
  <si>
    <t>POL 9845</t>
  </si>
  <si>
    <t>Krzysztof Lewandowski</t>
  </si>
  <si>
    <t>ELECTRUM</t>
  </si>
  <si>
    <t>Aszymon Jabłkowski</t>
  </si>
  <si>
    <t>POL 2407</t>
  </si>
  <si>
    <t>OLIVIA R</t>
  </si>
  <si>
    <t>LEGENDA NR 1</t>
  </si>
  <si>
    <t>Michał Marciniak</t>
  </si>
  <si>
    <t>NOWA SIENNA</t>
  </si>
  <si>
    <t>Wiesław Milewicz</t>
  </si>
  <si>
    <t>TENCZA</t>
  </si>
  <si>
    <t>D 3</t>
  </si>
  <si>
    <t>DARK HAWK</t>
  </si>
  <si>
    <t>ANWIL 2</t>
  </si>
  <si>
    <t>Radosałw Cierpiał</t>
  </si>
  <si>
    <t>B-ONE</t>
  </si>
  <si>
    <t>Piotr Kopczyński</t>
  </si>
  <si>
    <t>N 700 K</t>
  </si>
  <si>
    <t>Tomasz Fedret</t>
  </si>
  <si>
    <t>POL 006</t>
  </si>
  <si>
    <t>Karol Michałek</t>
  </si>
  <si>
    <t>Paweł Krzyżykowski</t>
  </si>
  <si>
    <t>BOSUN</t>
  </si>
  <si>
    <t>Remigiusz Chłopocki</t>
  </si>
  <si>
    <t>JEREMI</t>
  </si>
  <si>
    <t>POL 13076</t>
  </si>
  <si>
    <t>Marek Kmieć</t>
  </si>
  <si>
    <t>RAFA</t>
  </si>
  <si>
    <t>Maciej Kalinowski</t>
  </si>
  <si>
    <t>WIR</t>
  </si>
  <si>
    <t>Mirosław Czech</t>
  </si>
  <si>
    <t>TAŃCZĄCA Z FALAMI</t>
  </si>
  <si>
    <t>Sławomir Sękowski</t>
  </si>
  <si>
    <t>CHERRY</t>
  </si>
  <si>
    <t>Mariusz Augustyniak</t>
  </si>
  <si>
    <t>BIAŁY KRUK</t>
  </si>
  <si>
    <t>Piotr Tarnacki</t>
  </si>
  <si>
    <t>ROCA-STAWO</t>
  </si>
  <si>
    <t>POL 77</t>
  </si>
  <si>
    <t>Marcin Celmerowski</t>
  </si>
  <si>
    <t>LABESTO</t>
  </si>
  <si>
    <t>Piotr Kowalewski</t>
  </si>
  <si>
    <t>Oiler Racing</t>
  </si>
  <si>
    <t>Rafał Moszczyński</t>
  </si>
  <si>
    <t>Alter Ego</t>
  </si>
  <si>
    <t>Maciej Grodzki</t>
  </si>
  <si>
    <t>BARBA</t>
  </si>
  <si>
    <t>POL 290</t>
  </si>
  <si>
    <t>POL 1</t>
  </si>
  <si>
    <t>POL 80</t>
  </si>
  <si>
    <t>POL 125</t>
  </si>
  <si>
    <t>Robert Sobociński</t>
  </si>
  <si>
    <t>POL 39</t>
  </si>
  <si>
    <t>EDI 1</t>
  </si>
  <si>
    <t>Przemysław Druszcz</t>
  </si>
  <si>
    <t>PRUDENTAL</t>
  </si>
  <si>
    <t>Leszek Woliński</t>
  </si>
  <si>
    <t>GROM</t>
  </si>
  <si>
    <t>Paweł Pacześniak</t>
  </si>
  <si>
    <t>PERFECT SPEED</t>
  </si>
  <si>
    <t>Tomasz Kamiński</t>
  </si>
  <si>
    <t>Wojciech Maćkowiak</t>
  </si>
  <si>
    <t>Mirosłąw Maciejewski</t>
  </si>
  <si>
    <t>Tomasz Grzegorek</t>
  </si>
  <si>
    <t>Emil Derda</t>
  </si>
  <si>
    <t>COBRA 33</t>
  </si>
  <si>
    <t>MACAN</t>
  </si>
  <si>
    <t>Mariusz Wiśniewski</t>
  </si>
  <si>
    <t>FOCUS 750</t>
  </si>
  <si>
    <t>Piotr Walczuk</t>
  </si>
  <si>
    <t>ODYSEJA</t>
  </si>
  <si>
    <t>Sławomir Blaszka</t>
  </si>
  <si>
    <t>FLIPPER</t>
  </si>
  <si>
    <t>Michał Kamiński</t>
  </si>
  <si>
    <t>GRZYBON</t>
  </si>
  <si>
    <t>CIACH</t>
  </si>
  <si>
    <t>Tomasz Śliwiński</t>
  </si>
  <si>
    <t>SANDRA</t>
  </si>
  <si>
    <t>Sylwester Cichecki</t>
  </si>
  <si>
    <t>NIANIA II</t>
  </si>
  <si>
    <t>Maciej Kroczewski</t>
  </si>
  <si>
    <t>FART</t>
  </si>
  <si>
    <t>Piotr Just</t>
  </si>
  <si>
    <t>JUSTKA 2</t>
  </si>
  <si>
    <t>Dariusz Szabat</t>
  </si>
  <si>
    <t>FAZA</t>
  </si>
  <si>
    <t>Ryszard Pachla</t>
  </si>
  <si>
    <t>DREWSMOL</t>
  </si>
  <si>
    <t>Edward Sucharda</t>
  </si>
  <si>
    <t>SUCHA WYDRA</t>
  </si>
  <si>
    <t>Andrzej Lewandowski</t>
  </si>
  <si>
    <t>BOGUSIA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</si>
</sst>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50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11" fillId="0" borderId="10" xfId="51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1" fillId="0" borderId="14" xfId="51" applyNumberFormat="1" applyFont="1" applyBorder="1" applyAlignment="1">
      <alignment horizontal="center" vertical="center"/>
      <protection/>
    </xf>
    <xf numFmtId="164" fontId="11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12" fillId="0" borderId="14" xfId="0" applyNumberFormat="1" applyFont="1" applyBorder="1" applyAlignment="1">
      <alignment vertical="center"/>
    </xf>
    <xf numFmtId="49" fontId="12" fillId="0" borderId="18" xfId="52" applyNumberFormat="1" applyFont="1" applyBorder="1" applyAlignment="1">
      <alignment horizontal="center" vertical="center"/>
      <protection/>
    </xf>
    <xf numFmtId="49" fontId="12" fillId="0" borderId="19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11" fillId="0" borderId="0" xfId="51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B1">
      <selection activeCell="M3" sqref="M3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11</v>
      </c>
      <c r="B4" s="67"/>
      <c r="C4" s="67"/>
      <c r="D4" s="67"/>
      <c r="E4" s="67"/>
      <c r="F4" s="67"/>
      <c r="G4" s="67"/>
      <c r="H4" s="67"/>
      <c r="J4" s="40">
        <f>SUM(E7:M7)/11</f>
        <v>3.4545454545454546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M7">COUNTIF(E9:E58,"&gt;0")</f>
        <v>5</v>
      </c>
      <c r="F7" s="39">
        <f t="shared" si="0"/>
        <v>5</v>
      </c>
      <c r="G7" s="39">
        <f t="shared" si="0"/>
        <v>8</v>
      </c>
      <c r="H7" s="39">
        <f t="shared" si="0"/>
        <v>9</v>
      </c>
      <c r="I7" s="39">
        <f t="shared" si="0"/>
        <v>7</v>
      </c>
      <c r="J7" s="39">
        <f t="shared" si="0"/>
        <v>4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>COUNTIF(N9:N58,"&gt;0")</f>
        <v>0</v>
      </c>
      <c r="O7" s="39">
        <f>COUNTIF(O9:O58,"&gt;0")</f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1"/>
      <c r="C9" s="30" t="s">
        <v>24</v>
      </c>
      <c r="D9" s="45" t="s">
        <v>32</v>
      </c>
      <c r="E9" s="3">
        <v>1</v>
      </c>
      <c r="F9" s="3"/>
      <c r="G9" s="2">
        <v>1</v>
      </c>
      <c r="H9" s="2">
        <v>5</v>
      </c>
      <c r="I9" s="2"/>
      <c r="J9" s="2">
        <v>2</v>
      </c>
      <c r="K9" s="2"/>
      <c r="L9" s="2"/>
      <c r="M9" s="2"/>
      <c r="N9" s="2"/>
      <c r="O9" s="2"/>
      <c r="P9" s="13">
        <f aca="true" t="shared" si="1" ref="P9:P44">AB9</f>
        <v>2633.6169931159106</v>
      </c>
      <c r="Q9" s="17">
        <f aca="true" t="shared" si="2" ref="Q9:AA9">IF(OR(E9="",E9="-"),0,E$8*(101+1000*LOG10(E$7/E9)))</f>
        <v>799.9700043360189</v>
      </c>
      <c r="R9" s="17">
        <f t="shared" si="2"/>
        <v>0</v>
      </c>
      <c r="S9" s="17">
        <f t="shared" si="2"/>
        <v>1004.0899869919435</v>
      </c>
      <c r="T9" s="17">
        <f t="shared" si="2"/>
        <v>427.5270061239673</v>
      </c>
      <c r="U9" s="17">
        <f t="shared" si="2"/>
        <v>0</v>
      </c>
      <c r="V9" s="17">
        <f t="shared" si="2"/>
        <v>402.0299956639812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2633.6169931159106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8"/>
      <c r="C10" s="8" t="s">
        <v>148</v>
      </c>
      <c r="D10" s="9" t="s">
        <v>42</v>
      </c>
      <c r="E10" s="8"/>
      <c r="F10" s="8"/>
      <c r="G10" s="2"/>
      <c r="H10" s="2">
        <v>2</v>
      </c>
      <c r="I10" s="2">
        <v>1</v>
      </c>
      <c r="J10" s="2"/>
      <c r="K10" s="2"/>
      <c r="L10" s="2"/>
      <c r="M10" s="2"/>
      <c r="N10" s="2"/>
      <c r="O10" s="2"/>
      <c r="P10" s="13">
        <f t="shared" si="1"/>
        <v>1851.1530565446692</v>
      </c>
      <c r="Q10" s="17">
        <f aca="true" t="shared" si="3" ref="Q10:Q54">IF(OR(E10="",E10="-"),0,E$8*(101+1000*LOG10(E$7/E10)))</f>
        <v>0</v>
      </c>
      <c r="R10" s="17">
        <f aca="true" t="shared" si="4" ref="R10:R54">IF(OR(F10="",F10="-"),0,F$8*(101+1000*LOG10(F$7/F10)))</f>
        <v>0</v>
      </c>
      <c r="S10" s="17">
        <f aca="true" t="shared" si="5" ref="S10:S54">IF(OR(G10="",G10="-"),0,G$8*(101+1000*LOG10(G$7/G10)))</f>
        <v>0</v>
      </c>
      <c r="T10" s="17">
        <f aca="true" t="shared" si="6" ref="T10:T54">IF(OR(H10="",H10="-"),0,H$8*(101+1000*LOG10(H$7/H10)))</f>
        <v>905.0550165304124</v>
      </c>
      <c r="U10" s="17">
        <f aca="true" t="shared" si="7" ref="U10:U54">IF(OR(I10="",I10="-"),0,I$8*(101+1000*LOG10(I$7/I10)))</f>
        <v>946.0980400142569</v>
      </c>
      <c r="V10" s="17">
        <f aca="true" t="shared" si="8" ref="V10:V54">IF(OR(J10="",J10="-"),0,J$8*(101+1000*LOG10(J$7/J10)))</f>
        <v>0</v>
      </c>
      <c r="W10" s="17">
        <f aca="true" t="shared" si="9" ref="W10:W54">IF(OR(K10="",K10="-"),0,K$8*(101+1000*LOG10(K$7/K10)))</f>
        <v>0</v>
      </c>
      <c r="X10" s="17">
        <f aca="true" t="shared" si="10" ref="X10:X54">IF(OR(L10="",L10="-"),0,L$8*(101+1000*LOG10(L$7/L10)))</f>
        <v>0</v>
      </c>
      <c r="Y10" s="17">
        <f aca="true" t="shared" si="11" ref="Y10:Y54">IF(OR(M10="",M10="-"),0,M$8*(101+1000*LOG10(M$7/M10)))</f>
        <v>0</v>
      </c>
      <c r="Z10" s="17">
        <f aca="true" t="shared" si="12" ref="Z10:Z54">IF(OR(N10="",N10="-"),0,N$8*(101+1000*LOG10(N$7/N10)))</f>
        <v>0</v>
      </c>
      <c r="AA10" s="17">
        <f aca="true" t="shared" si="13" ref="AA10:AA54">IF(OR(O10="",O10="-"),0,O$8*(101+1000*LOG10(O$7/O10)))</f>
        <v>0</v>
      </c>
      <c r="AB10" s="18">
        <f aca="true" t="shared" si="14" ref="AB10:AB54">SUM(Q10:AA10)</f>
        <v>1851.1530565446692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3"/>
      <c r="C11" s="1" t="s">
        <v>45</v>
      </c>
      <c r="D11" s="23" t="s">
        <v>117</v>
      </c>
      <c r="E11" s="3"/>
      <c r="F11" s="3"/>
      <c r="G11" s="2">
        <v>4</v>
      </c>
      <c r="H11" s="2">
        <v>4</v>
      </c>
      <c r="I11" s="2"/>
      <c r="J11" s="2">
        <v>1</v>
      </c>
      <c r="K11" s="2"/>
      <c r="L11" s="2"/>
      <c r="M11" s="2"/>
      <c r="N11" s="2"/>
      <c r="O11" s="2"/>
      <c r="P11" s="13">
        <f t="shared" si="1"/>
        <v>1648.9090087255786</v>
      </c>
      <c r="Q11" s="17">
        <f t="shared" si="3"/>
        <v>0</v>
      </c>
      <c r="R11" s="17">
        <f t="shared" si="4"/>
        <v>0</v>
      </c>
      <c r="S11" s="17">
        <f t="shared" si="5"/>
        <v>402.0299956639812</v>
      </c>
      <c r="T11" s="17">
        <f t="shared" si="6"/>
        <v>543.8190217336349</v>
      </c>
      <c r="U11" s="17">
        <f t="shared" si="7"/>
        <v>0</v>
      </c>
      <c r="V11" s="17">
        <f t="shared" si="8"/>
        <v>703.0599913279624</v>
      </c>
      <c r="W11" s="17">
        <f t="shared" si="9"/>
        <v>0</v>
      </c>
      <c r="X11" s="17">
        <f t="shared" si="10"/>
        <v>0</v>
      </c>
      <c r="Y11" s="17">
        <f t="shared" si="11"/>
        <v>0</v>
      </c>
      <c r="Z11" s="17">
        <f t="shared" si="12"/>
        <v>0</v>
      </c>
      <c r="AA11" s="17">
        <f t="shared" si="13"/>
        <v>0</v>
      </c>
      <c r="AB11" s="18">
        <f t="shared" si="14"/>
        <v>1648.9090087255786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1" t="s">
        <v>147</v>
      </c>
      <c r="C12" s="28" t="s">
        <v>146</v>
      </c>
      <c r="D12" s="27" t="s">
        <v>130</v>
      </c>
      <c r="E12" s="3"/>
      <c r="F12" s="3"/>
      <c r="G12" s="2"/>
      <c r="H12" s="2">
        <v>1</v>
      </c>
      <c r="I12" s="2"/>
      <c r="J12" s="2"/>
      <c r="K12" s="2"/>
      <c r="L12" s="2"/>
      <c r="M12" s="2"/>
      <c r="N12" s="2"/>
      <c r="O12" s="2"/>
      <c r="P12" s="13">
        <f t="shared" si="1"/>
        <v>1266.2910113271896</v>
      </c>
      <c r="Q12" s="17">
        <f t="shared" si="3"/>
        <v>0</v>
      </c>
      <c r="R12" s="17">
        <f t="shared" si="4"/>
        <v>0</v>
      </c>
      <c r="S12" s="17">
        <f t="shared" si="5"/>
        <v>0</v>
      </c>
      <c r="T12" s="17">
        <f t="shared" si="6"/>
        <v>1266.2910113271896</v>
      </c>
      <c r="U12" s="17">
        <f t="shared" si="7"/>
        <v>0</v>
      </c>
      <c r="V12" s="17">
        <f t="shared" si="8"/>
        <v>0</v>
      </c>
      <c r="W12" s="17">
        <f t="shared" si="9"/>
        <v>0</v>
      </c>
      <c r="X12" s="17">
        <f t="shared" si="10"/>
        <v>0</v>
      </c>
      <c r="Y12" s="17">
        <f t="shared" si="11"/>
        <v>0</v>
      </c>
      <c r="Z12" s="17">
        <f t="shared" si="12"/>
        <v>0</v>
      </c>
      <c r="AA12" s="17">
        <f t="shared" si="13"/>
        <v>0</v>
      </c>
      <c r="AB12" s="18">
        <f t="shared" si="14"/>
        <v>1266.2910113271896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1"/>
      <c r="C13" s="30" t="s">
        <v>36</v>
      </c>
      <c r="D13" s="27" t="s">
        <v>37</v>
      </c>
      <c r="E13" s="9">
        <v>2</v>
      </c>
      <c r="F13" s="4"/>
      <c r="G13" s="2">
        <v>6</v>
      </c>
      <c r="H13" s="2">
        <v>8</v>
      </c>
      <c r="I13" s="2">
        <v>4</v>
      </c>
      <c r="J13" s="2"/>
      <c r="K13" s="2"/>
      <c r="L13" s="2"/>
      <c r="M13" s="2"/>
      <c r="N13" s="2"/>
      <c r="O13" s="2"/>
      <c r="P13" s="13">
        <f t="shared" si="1"/>
        <v>1251.4998209034895</v>
      </c>
      <c r="Q13" s="17">
        <f t="shared" si="3"/>
        <v>498.9400086720376</v>
      </c>
      <c r="R13" s="17">
        <f t="shared" si="4"/>
        <v>0</v>
      </c>
      <c r="S13" s="17">
        <f t="shared" si="5"/>
        <v>225.93873660829993</v>
      </c>
      <c r="T13" s="17">
        <f t="shared" si="6"/>
        <v>182.58302693685755</v>
      </c>
      <c r="U13" s="17">
        <f t="shared" si="7"/>
        <v>344.0380486862945</v>
      </c>
      <c r="V13" s="17">
        <f t="shared" si="8"/>
        <v>0</v>
      </c>
      <c r="W13" s="17">
        <f t="shared" si="9"/>
        <v>0</v>
      </c>
      <c r="X13" s="17">
        <f t="shared" si="10"/>
        <v>0</v>
      </c>
      <c r="Y13" s="17">
        <f t="shared" si="11"/>
        <v>0</v>
      </c>
      <c r="Z13" s="17">
        <f t="shared" si="12"/>
        <v>0</v>
      </c>
      <c r="AA13" s="17">
        <f t="shared" si="13"/>
        <v>0</v>
      </c>
      <c r="AB13" s="18">
        <f t="shared" si="14"/>
        <v>1251.4998209034895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4"/>
      <c r="C14" s="1" t="s">
        <v>65</v>
      </c>
      <c r="D14" s="4" t="s">
        <v>118</v>
      </c>
      <c r="E14" s="4"/>
      <c r="F14" s="4"/>
      <c r="G14" s="2">
        <v>5</v>
      </c>
      <c r="H14" s="2">
        <v>7</v>
      </c>
      <c r="I14" s="2">
        <v>2</v>
      </c>
      <c r="J14" s="2"/>
      <c r="K14" s="2"/>
      <c r="L14" s="2"/>
      <c r="M14" s="2"/>
      <c r="N14" s="2"/>
      <c r="O14" s="2"/>
      <c r="P14" s="13">
        <f t="shared" si="1"/>
        <v>1202.361390316282</v>
      </c>
      <c r="Q14" s="17">
        <f t="shared" si="3"/>
        <v>0</v>
      </c>
      <c r="R14" s="17">
        <f t="shared" si="4"/>
        <v>0</v>
      </c>
      <c r="S14" s="17">
        <f t="shared" si="5"/>
        <v>305.1199826559248</v>
      </c>
      <c r="T14" s="17">
        <f t="shared" si="6"/>
        <v>252.17336331008164</v>
      </c>
      <c r="U14" s="17">
        <f t="shared" si="7"/>
        <v>645.0680443502756</v>
      </c>
      <c r="V14" s="17">
        <f t="shared" si="8"/>
        <v>0</v>
      </c>
      <c r="W14" s="17">
        <f t="shared" si="9"/>
        <v>0</v>
      </c>
      <c r="X14" s="17">
        <f t="shared" si="10"/>
        <v>0</v>
      </c>
      <c r="Y14" s="17">
        <f t="shared" si="11"/>
        <v>0</v>
      </c>
      <c r="Z14" s="17">
        <f t="shared" si="12"/>
        <v>0</v>
      </c>
      <c r="AA14" s="17">
        <f t="shared" si="13"/>
        <v>0</v>
      </c>
      <c r="AB14" s="18">
        <f t="shared" si="14"/>
        <v>1202.361390316282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1"/>
      <c r="C15" s="30" t="s">
        <v>102</v>
      </c>
      <c r="D15" s="1" t="s">
        <v>59</v>
      </c>
      <c r="E15" s="1"/>
      <c r="F15" s="8">
        <v>1</v>
      </c>
      <c r="G15" s="2"/>
      <c r="H15" s="2"/>
      <c r="I15" s="2"/>
      <c r="J15" s="2"/>
      <c r="K15" s="2"/>
      <c r="L15" s="2"/>
      <c r="M15" s="2"/>
      <c r="N15" s="2"/>
      <c r="O15" s="2"/>
      <c r="P15" s="13">
        <f t="shared" si="1"/>
        <v>799.9700043360189</v>
      </c>
      <c r="Q15" s="17">
        <f t="shared" si="3"/>
        <v>0</v>
      </c>
      <c r="R15" s="17">
        <f t="shared" si="4"/>
        <v>799.9700043360189</v>
      </c>
      <c r="S15" s="17">
        <f t="shared" si="5"/>
        <v>0</v>
      </c>
      <c r="T15" s="17">
        <f t="shared" si="6"/>
        <v>0</v>
      </c>
      <c r="U15" s="17">
        <f t="shared" si="7"/>
        <v>0</v>
      </c>
      <c r="V15" s="17">
        <f t="shared" si="8"/>
        <v>0</v>
      </c>
      <c r="W15" s="17">
        <f t="shared" si="9"/>
        <v>0</v>
      </c>
      <c r="X15" s="17">
        <f t="shared" si="10"/>
        <v>0</v>
      </c>
      <c r="Y15" s="17">
        <f t="shared" si="11"/>
        <v>0</v>
      </c>
      <c r="Z15" s="17">
        <f t="shared" si="12"/>
        <v>0</v>
      </c>
      <c r="AA15" s="17">
        <f t="shared" si="13"/>
        <v>0</v>
      </c>
      <c r="AB15" s="18">
        <f t="shared" si="14"/>
        <v>799.9700043360189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1"/>
      <c r="C16" s="28" t="s">
        <v>119</v>
      </c>
      <c r="D16" s="28"/>
      <c r="E16" s="3"/>
      <c r="F16" s="3"/>
      <c r="G16" s="2">
        <v>2</v>
      </c>
      <c r="H16" s="2"/>
      <c r="I16" s="2"/>
      <c r="J16" s="2"/>
      <c r="K16" s="2"/>
      <c r="L16" s="2"/>
      <c r="M16" s="2"/>
      <c r="N16" s="2"/>
      <c r="O16" s="2"/>
      <c r="P16" s="13">
        <f t="shared" si="1"/>
        <v>703.0599913279624</v>
      </c>
      <c r="Q16" s="17">
        <f t="shared" si="3"/>
        <v>0</v>
      </c>
      <c r="R16" s="17">
        <f t="shared" si="4"/>
        <v>0</v>
      </c>
      <c r="S16" s="17">
        <f t="shared" si="5"/>
        <v>703.0599913279624</v>
      </c>
      <c r="T16" s="17">
        <f t="shared" si="6"/>
        <v>0</v>
      </c>
      <c r="U16" s="17">
        <f t="shared" si="7"/>
        <v>0</v>
      </c>
      <c r="V16" s="17">
        <f t="shared" si="8"/>
        <v>0</v>
      </c>
      <c r="W16" s="17">
        <f t="shared" si="9"/>
        <v>0</v>
      </c>
      <c r="X16" s="17">
        <f t="shared" si="10"/>
        <v>0</v>
      </c>
      <c r="Y16" s="17">
        <f t="shared" si="11"/>
        <v>0</v>
      </c>
      <c r="Z16" s="17">
        <f t="shared" si="12"/>
        <v>0</v>
      </c>
      <c r="AA16" s="17">
        <f t="shared" si="13"/>
        <v>0</v>
      </c>
      <c r="AB16" s="18">
        <f t="shared" si="14"/>
        <v>703.0599913279624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8"/>
      <c r="C17" s="1" t="s">
        <v>149</v>
      </c>
      <c r="D17" s="1" t="s">
        <v>150</v>
      </c>
      <c r="E17" s="8"/>
      <c r="F17" s="3"/>
      <c r="G17" s="2"/>
      <c r="H17" s="2">
        <v>3</v>
      </c>
      <c r="I17" s="2"/>
      <c r="J17" s="2"/>
      <c r="K17" s="2"/>
      <c r="L17" s="2"/>
      <c r="M17" s="2"/>
      <c r="N17" s="2"/>
      <c r="O17" s="2"/>
      <c r="P17" s="13">
        <f t="shared" si="1"/>
        <v>693.7455056635948</v>
      </c>
      <c r="Q17" s="17">
        <f t="shared" si="3"/>
        <v>0</v>
      </c>
      <c r="R17" s="17">
        <f t="shared" si="4"/>
        <v>0</v>
      </c>
      <c r="S17" s="17">
        <f t="shared" si="5"/>
        <v>0</v>
      </c>
      <c r="T17" s="17">
        <f t="shared" si="6"/>
        <v>693.7455056635948</v>
      </c>
      <c r="U17" s="17">
        <f t="shared" si="7"/>
        <v>0</v>
      </c>
      <c r="V17" s="17">
        <f t="shared" si="8"/>
        <v>0</v>
      </c>
      <c r="W17" s="17">
        <f t="shared" si="9"/>
        <v>0</v>
      </c>
      <c r="X17" s="17">
        <f t="shared" si="10"/>
        <v>0</v>
      </c>
      <c r="Y17" s="17">
        <f t="shared" si="11"/>
        <v>0</v>
      </c>
      <c r="Z17" s="17">
        <f t="shared" si="12"/>
        <v>0</v>
      </c>
      <c r="AA17" s="17">
        <f t="shared" si="13"/>
        <v>0</v>
      </c>
      <c r="AB17" s="18">
        <f t="shared" si="14"/>
        <v>693.7455056635948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8"/>
      <c r="C18" s="8" t="s">
        <v>64</v>
      </c>
      <c r="D18" s="9" t="s">
        <v>42</v>
      </c>
      <c r="E18" s="9"/>
      <c r="F18" s="3"/>
      <c r="G18" s="2">
        <v>3</v>
      </c>
      <c r="H18" s="2"/>
      <c r="I18" s="2"/>
      <c r="J18" s="2"/>
      <c r="K18" s="2"/>
      <c r="L18" s="2"/>
      <c r="M18" s="2"/>
      <c r="N18" s="2"/>
      <c r="O18" s="2"/>
      <c r="P18" s="13">
        <f t="shared" si="1"/>
        <v>526.9687322722812</v>
      </c>
      <c r="Q18" s="17">
        <f t="shared" si="3"/>
        <v>0</v>
      </c>
      <c r="R18" s="17">
        <f t="shared" si="4"/>
        <v>0</v>
      </c>
      <c r="S18" s="17">
        <f t="shared" si="5"/>
        <v>526.9687322722812</v>
      </c>
      <c r="T18" s="17">
        <f t="shared" si="6"/>
        <v>0</v>
      </c>
      <c r="U18" s="17">
        <f t="shared" si="7"/>
        <v>0</v>
      </c>
      <c r="V18" s="17">
        <f t="shared" si="8"/>
        <v>0</v>
      </c>
      <c r="W18" s="17">
        <f t="shared" si="9"/>
        <v>0</v>
      </c>
      <c r="X18" s="17">
        <f t="shared" si="10"/>
        <v>0</v>
      </c>
      <c r="Y18" s="17">
        <f t="shared" si="11"/>
        <v>0</v>
      </c>
      <c r="Z18" s="17">
        <f t="shared" si="12"/>
        <v>0</v>
      </c>
      <c r="AA18" s="17">
        <f t="shared" si="13"/>
        <v>0</v>
      </c>
      <c r="AB18" s="18">
        <f t="shared" si="14"/>
        <v>526.9687322722812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4"/>
      <c r="C19" s="1" t="s">
        <v>25</v>
      </c>
      <c r="D19" s="4" t="s">
        <v>58</v>
      </c>
      <c r="E19" s="4"/>
      <c r="F19" s="4">
        <v>2</v>
      </c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498.9400086720376</v>
      </c>
      <c r="Q19" s="17">
        <f t="shared" si="3"/>
        <v>0</v>
      </c>
      <c r="R19" s="17">
        <f t="shared" si="4"/>
        <v>498.9400086720376</v>
      </c>
      <c r="S19" s="17">
        <f t="shared" si="5"/>
        <v>0</v>
      </c>
      <c r="T19" s="17">
        <f t="shared" si="6"/>
        <v>0</v>
      </c>
      <c r="U19" s="17">
        <f t="shared" si="7"/>
        <v>0</v>
      </c>
      <c r="V19" s="17">
        <f t="shared" si="8"/>
        <v>0</v>
      </c>
      <c r="W19" s="17">
        <f t="shared" si="9"/>
        <v>0</v>
      </c>
      <c r="X19" s="17">
        <f t="shared" si="10"/>
        <v>0</v>
      </c>
      <c r="Y19" s="17">
        <f t="shared" si="11"/>
        <v>0</v>
      </c>
      <c r="Z19" s="17">
        <f t="shared" si="12"/>
        <v>0</v>
      </c>
      <c r="AA19" s="17">
        <f t="shared" si="13"/>
        <v>0</v>
      </c>
      <c r="AB19" s="18">
        <f t="shared" si="14"/>
        <v>498.9400086720376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3"/>
      <c r="C20" s="33" t="s">
        <v>184</v>
      </c>
      <c r="D20" s="3" t="s">
        <v>185</v>
      </c>
      <c r="E20" s="3"/>
      <c r="F20" s="3"/>
      <c r="G20" s="2"/>
      <c r="H20" s="2"/>
      <c r="I20" s="2">
        <v>3</v>
      </c>
      <c r="J20" s="2"/>
      <c r="K20" s="2"/>
      <c r="L20" s="2"/>
      <c r="M20" s="2"/>
      <c r="N20" s="2"/>
      <c r="O20" s="2"/>
      <c r="P20" s="13">
        <f t="shared" si="1"/>
        <v>468.97678529459444</v>
      </c>
      <c r="Q20" s="17">
        <f t="shared" si="3"/>
        <v>0</v>
      </c>
      <c r="R20" s="17">
        <f t="shared" si="4"/>
        <v>0</v>
      </c>
      <c r="S20" s="17">
        <f t="shared" si="5"/>
        <v>0</v>
      </c>
      <c r="T20" s="17">
        <f t="shared" si="6"/>
        <v>0</v>
      </c>
      <c r="U20" s="17">
        <f t="shared" si="7"/>
        <v>468.97678529459444</v>
      </c>
      <c r="V20" s="17">
        <f t="shared" si="8"/>
        <v>0</v>
      </c>
      <c r="W20" s="17">
        <f t="shared" si="9"/>
        <v>0</v>
      </c>
      <c r="X20" s="17">
        <f t="shared" si="10"/>
        <v>0</v>
      </c>
      <c r="Y20" s="17">
        <f t="shared" si="11"/>
        <v>0</v>
      </c>
      <c r="Z20" s="17">
        <f t="shared" si="12"/>
        <v>0</v>
      </c>
      <c r="AA20" s="17">
        <f t="shared" si="13"/>
        <v>0</v>
      </c>
      <c r="AB20" s="18">
        <f t="shared" si="14"/>
        <v>468.97678529459444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8" t="s">
        <v>153</v>
      </c>
      <c r="C21" s="29" t="s">
        <v>151</v>
      </c>
      <c r="D21" s="1" t="s">
        <v>152</v>
      </c>
      <c r="E21" s="9"/>
      <c r="F21" s="3"/>
      <c r="G21" s="2"/>
      <c r="H21" s="2">
        <v>6</v>
      </c>
      <c r="I21" s="2"/>
      <c r="J21" s="2"/>
      <c r="K21" s="2"/>
      <c r="L21" s="2"/>
      <c r="M21" s="2"/>
      <c r="N21" s="2"/>
      <c r="O21" s="2"/>
      <c r="P21" s="13">
        <f t="shared" si="1"/>
        <v>332.5095108668175</v>
      </c>
      <c r="Q21" s="17">
        <f t="shared" si="3"/>
        <v>0</v>
      </c>
      <c r="R21" s="17">
        <f t="shared" si="4"/>
        <v>0</v>
      </c>
      <c r="S21" s="17">
        <f t="shared" si="5"/>
        <v>0</v>
      </c>
      <c r="T21" s="17">
        <f t="shared" si="6"/>
        <v>332.5095108668175</v>
      </c>
      <c r="U21" s="17">
        <f t="shared" si="7"/>
        <v>0</v>
      </c>
      <c r="V21" s="17">
        <f t="shared" si="8"/>
        <v>0</v>
      </c>
      <c r="W21" s="17">
        <f t="shared" si="9"/>
        <v>0</v>
      </c>
      <c r="X21" s="17">
        <f t="shared" si="10"/>
        <v>0</v>
      </c>
      <c r="Y21" s="17">
        <f t="shared" si="11"/>
        <v>0</v>
      </c>
      <c r="Z21" s="17">
        <f t="shared" si="12"/>
        <v>0</v>
      </c>
      <c r="AA21" s="17">
        <f t="shared" si="13"/>
        <v>0</v>
      </c>
      <c r="AB21" s="18">
        <f t="shared" si="14"/>
        <v>332.5095108668175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31"/>
      <c r="C22" s="1" t="s">
        <v>81</v>
      </c>
      <c r="D22" s="1"/>
      <c r="E22" s="3">
        <v>3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13">
        <f t="shared" si="1"/>
        <v>322.8487496163564</v>
      </c>
      <c r="Q22" s="17">
        <f t="shared" si="3"/>
        <v>322.8487496163564</v>
      </c>
      <c r="R22" s="17">
        <f t="shared" si="4"/>
        <v>0</v>
      </c>
      <c r="S22" s="17">
        <f t="shared" si="5"/>
        <v>0</v>
      </c>
      <c r="T22" s="17">
        <f t="shared" si="6"/>
        <v>0</v>
      </c>
      <c r="U22" s="17">
        <f t="shared" si="7"/>
        <v>0</v>
      </c>
      <c r="V22" s="17">
        <f t="shared" si="8"/>
        <v>0</v>
      </c>
      <c r="W22" s="17">
        <f t="shared" si="9"/>
        <v>0</v>
      </c>
      <c r="X22" s="17">
        <f t="shared" si="10"/>
        <v>0</v>
      </c>
      <c r="Y22" s="17">
        <f t="shared" si="11"/>
        <v>0</v>
      </c>
      <c r="Z22" s="17">
        <f t="shared" si="12"/>
        <v>0</v>
      </c>
      <c r="AA22" s="17">
        <f t="shared" si="13"/>
        <v>0</v>
      </c>
      <c r="AB22" s="18">
        <f t="shared" si="14"/>
        <v>322.8487496163564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3"/>
      <c r="C23" s="1" t="s">
        <v>103</v>
      </c>
      <c r="D23" s="1" t="s">
        <v>108</v>
      </c>
      <c r="E23" s="1"/>
      <c r="F23" s="3">
        <v>3</v>
      </c>
      <c r="G23" s="2"/>
      <c r="H23" s="2"/>
      <c r="I23" s="2"/>
      <c r="J23" s="2"/>
      <c r="K23" s="2"/>
      <c r="L23" s="2"/>
      <c r="M23" s="2"/>
      <c r="N23" s="2"/>
      <c r="O23" s="2"/>
      <c r="P23" s="13">
        <f t="shared" si="1"/>
        <v>322.8487496163564</v>
      </c>
      <c r="Q23" s="17">
        <f t="shared" si="3"/>
        <v>0</v>
      </c>
      <c r="R23" s="17">
        <f t="shared" si="4"/>
        <v>322.8487496163564</v>
      </c>
      <c r="S23" s="17">
        <f t="shared" si="5"/>
        <v>0</v>
      </c>
      <c r="T23" s="17">
        <f t="shared" si="6"/>
        <v>0</v>
      </c>
      <c r="U23" s="17">
        <f t="shared" si="7"/>
        <v>0</v>
      </c>
      <c r="V23" s="17">
        <f t="shared" si="8"/>
        <v>0</v>
      </c>
      <c r="W23" s="17">
        <f t="shared" si="9"/>
        <v>0</v>
      </c>
      <c r="X23" s="17">
        <f t="shared" si="10"/>
        <v>0</v>
      </c>
      <c r="Y23" s="17">
        <f t="shared" si="11"/>
        <v>0</v>
      </c>
      <c r="Z23" s="17">
        <f t="shared" si="12"/>
        <v>0</v>
      </c>
      <c r="AA23" s="17">
        <f t="shared" si="13"/>
        <v>0</v>
      </c>
      <c r="AB23" s="18">
        <f t="shared" si="14"/>
        <v>322.8487496163564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3"/>
      <c r="C24" s="29" t="s">
        <v>120</v>
      </c>
      <c r="D24" s="3" t="s">
        <v>121</v>
      </c>
      <c r="E24" s="3"/>
      <c r="F24" s="3"/>
      <c r="G24" s="2">
        <v>7</v>
      </c>
      <c r="H24" s="2">
        <v>9</v>
      </c>
      <c r="I24" s="2"/>
      <c r="J24" s="2"/>
      <c r="K24" s="2"/>
      <c r="L24" s="2"/>
      <c r="M24" s="2"/>
      <c r="N24" s="2"/>
      <c r="O24" s="2"/>
      <c r="P24" s="13">
        <f t="shared" si="1"/>
        <v>280.1919469776867</v>
      </c>
      <c r="Q24" s="17">
        <f t="shared" si="3"/>
        <v>0</v>
      </c>
      <c r="R24" s="17">
        <f t="shared" si="4"/>
        <v>0</v>
      </c>
      <c r="S24" s="17">
        <f t="shared" si="5"/>
        <v>158.99194697768672</v>
      </c>
      <c r="T24" s="17">
        <f t="shared" si="6"/>
        <v>121.19999999999999</v>
      </c>
      <c r="U24" s="17">
        <f t="shared" si="7"/>
        <v>0</v>
      </c>
      <c r="V24" s="17">
        <f t="shared" si="8"/>
        <v>0</v>
      </c>
      <c r="W24" s="17">
        <f t="shared" si="9"/>
        <v>0</v>
      </c>
      <c r="X24" s="17">
        <f t="shared" si="10"/>
        <v>0</v>
      </c>
      <c r="Y24" s="17">
        <f t="shared" si="11"/>
        <v>0</v>
      </c>
      <c r="Z24" s="17">
        <f t="shared" si="12"/>
        <v>0</v>
      </c>
      <c r="AA24" s="17">
        <f t="shared" si="13"/>
        <v>0</v>
      </c>
      <c r="AB24" s="18">
        <f t="shared" si="14"/>
        <v>280.1919469776867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4"/>
      <c r="C25" s="1" t="s">
        <v>186</v>
      </c>
      <c r="D25" s="1" t="s">
        <v>187</v>
      </c>
      <c r="E25" s="3"/>
      <c r="F25" s="3"/>
      <c r="G25" s="2"/>
      <c r="H25" s="2"/>
      <c r="I25" s="2">
        <v>5</v>
      </c>
      <c r="J25" s="2"/>
      <c r="K25" s="2"/>
      <c r="L25" s="2"/>
      <c r="M25" s="2"/>
      <c r="N25" s="2"/>
      <c r="O25" s="2"/>
      <c r="P25" s="13">
        <f t="shared" si="1"/>
        <v>247.128035678238</v>
      </c>
      <c r="Q25" s="17">
        <f t="shared" si="3"/>
        <v>0</v>
      </c>
      <c r="R25" s="17">
        <f t="shared" si="4"/>
        <v>0</v>
      </c>
      <c r="S25" s="17">
        <f t="shared" si="5"/>
        <v>0</v>
      </c>
      <c r="T25" s="17">
        <f t="shared" si="6"/>
        <v>0</v>
      </c>
      <c r="U25" s="17">
        <f t="shared" si="7"/>
        <v>247.128035678238</v>
      </c>
      <c r="V25" s="17">
        <f t="shared" si="8"/>
        <v>0</v>
      </c>
      <c r="W25" s="17">
        <f t="shared" si="9"/>
        <v>0</v>
      </c>
      <c r="X25" s="17">
        <f t="shared" si="10"/>
        <v>0</v>
      </c>
      <c r="Y25" s="17">
        <f t="shared" si="11"/>
        <v>0</v>
      </c>
      <c r="Z25" s="17">
        <f t="shared" si="12"/>
        <v>0</v>
      </c>
      <c r="AA25" s="17">
        <f t="shared" si="13"/>
        <v>0</v>
      </c>
      <c r="AB25" s="18">
        <f t="shared" si="14"/>
        <v>247.128035678238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1"/>
      <c r="C26" s="1" t="s">
        <v>201</v>
      </c>
      <c r="D26" s="1" t="s">
        <v>202</v>
      </c>
      <c r="E26" s="1"/>
      <c r="F26" s="3"/>
      <c r="G26" s="2"/>
      <c r="H26" s="2"/>
      <c r="I26" s="2"/>
      <c r="J26" s="2">
        <v>3</v>
      </c>
      <c r="K26" s="2"/>
      <c r="L26" s="2"/>
      <c r="M26" s="2"/>
      <c r="N26" s="2"/>
      <c r="O26" s="2"/>
      <c r="P26" s="13">
        <f t="shared" si="1"/>
        <v>225.93873660829993</v>
      </c>
      <c r="Q26" s="17">
        <f t="shared" si="3"/>
        <v>0</v>
      </c>
      <c r="R26" s="17">
        <f t="shared" si="4"/>
        <v>0</v>
      </c>
      <c r="S26" s="17">
        <f t="shared" si="5"/>
        <v>0</v>
      </c>
      <c r="T26" s="17">
        <f t="shared" si="6"/>
        <v>0</v>
      </c>
      <c r="U26" s="17">
        <f t="shared" si="7"/>
        <v>0</v>
      </c>
      <c r="V26" s="17">
        <f t="shared" si="8"/>
        <v>225.93873660829993</v>
      </c>
      <c r="W26" s="17">
        <f t="shared" si="9"/>
        <v>0</v>
      </c>
      <c r="X26" s="17">
        <f t="shared" si="10"/>
        <v>0</v>
      </c>
      <c r="Y26" s="17">
        <f t="shared" si="11"/>
        <v>0</v>
      </c>
      <c r="Z26" s="17">
        <f t="shared" si="12"/>
        <v>0</v>
      </c>
      <c r="AA26" s="17">
        <f t="shared" si="13"/>
        <v>0</v>
      </c>
      <c r="AB26" s="18">
        <f t="shared" si="14"/>
        <v>225.93873660829993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26"/>
      <c r="C27" s="30" t="s">
        <v>82</v>
      </c>
      <c r="D27" s="14"/>
      <c r="E27" s="14">
        <v>4</v>
      </c>
      <c r="F27" s="14"/>
      <c r="G27" s="2"/>
      <c r="H27" s="2"/>
      <c r="I27" s="2"/>
      <c r="J27" s="2"/>
      <c r="K27" s="2"/>
      <c r="L27" s="2"/>
      <c r="M27" s="2"/>
      <c r="N27" s="2"/>
      <c r="O27" s="2"/>
      <c r="P27" s="13">
        <f t="shared" si="1"/>
        <v>197.9100130080564</v>
      </c>
      <c r="Q27" s="17">
        <f t="shared" si="3"/>
        <v>197.9100130080564</v>
      </c>
      <c r="R27" s="17">
        <f t="shared" si="4"/>
        <v>0</v>
      </c>
      <c r="S27" s="17">
        <f t="shared" si="5"/>
        <v>0</v>
      </c>
      <c r="T27" s="17">
        <f t="shared" si="6"/>
        <v>0</v>
      </c>
      <c r="U27" s="17">
        <f t="shared" si="7"/>
        <v>0</v>
      </c>
      <c r="V27" s="17">
        <f t="shared" si="8"/>
        <v>0</v>
      </c>
      <c r="W27" s="17">
        <f t="shared" si="9"/>
        <v>0</v>
      </c>
      <c r="X27" s="17">
        <f t="shared" si="10"/>
        <v>0</v>
      </c>
      <c r="Y27" s="17">
        <f t="shared" si="11"/>
        <v>0</v>
      </c>
      <c r="Z27" s="17">
        <f t="shared" si="12"/>
        <v>0</v>
      </c>
      <c r="AA27" s="17">
        <f t="shared" si="13"/>
        <v>0</v>
      </c>
      <c r="AB27" s="18">
        <f t="shared" si="14"/>
        <v>197.9100130080564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3"/>
      <c r="C28" s="30" t="s">
        <v>57</v>
      </c>
      <c r="D28" s="3" t="s">
        <v>104</v>
      </c>
      <c r="E28" s="3"/>
      <c r="F28" s="3">
        <v>4</v>
      </c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197.9100130080564</v>
      </c>
      <c r="Q28" s="17">
        <f t="shared" si="3"/>
        <v>0</v>
      </c>
      <c r="R28" s="17">
        <f t="shared" si="4"/>
        <v>197.9100130080564</v>
      </c>
      <c r="S28" s="17">
        <f t="shared" si="5"/>
        <v>0</v>
      </c>
      <c r="T28" s="17">
        <f t="shared" si="6"/>
        <v>0</v>
      </c>
      <c r="U28" s="17">
        <f t="shared" si="7"/>
        <v>0</v>
      </c>
      <c r="V28" s="17">
        <f t="shared" si="8"/>
        <v>0</v>
      </c>
      <c r="W28" s="17">
        <f t="shared" si="9"/>
        <v>0</v>
      </c>
      <c r="X28" s="17">
        <f t="shared" si="10"/>
        <v>0</v>
      </c>
      <c r="Y28" s="17">
        <f t="shared" si="11"/>
        <v>0</v>
      </c>
      <c r="Z28" s="17">
        <f t="shared" si="12"/>
        <v>0</v>
      </c>
      <c r="AA28" s="17">
        <f t="shared" si="13"/>
        <v>0</v>
      </c>
      <c r="AB28" s="18">
        <f t="shared" si="14"/>
        <v>197.9100130080564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8"/>
      <c r="C29" s="8" t="s">
        <v>188</v>
      </c>
      <c r="D29" s="8" t="s">
        <v>203</v>
      </c>
      <c r="E29" s="8"/>
      <c r="F29" s="8"/>
      <c r="G29" s="2"/>
      <c r="H29" s="2"/>
      <c r="I29" s="2">
        <v>6</v>
      </c>
      <c r="J29" s="2"/>
      <c r="K29" s="2"/>
      <c r="L29" s="2"/>
      <c r="M29" s="2"/>
      <c r="N29" s="2"/>
      <c r="O29" s="2"/>
      <c r="P29" s="13">
        <f t="shared" si="1"/>
        <v>167.94678963061324</v>
      </c>
      <c r="Q29" s="17">
        <f t="shared" si="3"/>
        <v>0</v>
      </c>
      <c r="R29" s="17">
        <f t="shared" si="4"/>
        <v>0</v>
      </c>
      <c r="S29" s="17">
        <f t="shared" si="5"/>
        <v>0</v>
      </c>
      <c r="T29" s="17">
        <f t="shared" si="6"/>
        <v>0</v>
      </c>
      <c r="U29" s="17">
        <f t="shared" si="7"/>
        <v>167.94678963061324</v>
      </c>
      <c r="V29" s="17">
        <f t="shared" si="8"/>
        <v>0</v>
      </c>
      <c r="W29" s="17">
        <f t="shared" si="9"/>
        <v>0</v>
      </c>
      <c r="X29" s="17">
        <f t="shared" si="10"/>
        <v>0</v>
      </c>
      <c r="Y29" s="17">
        <f t="shared" si="11"/>
        <v>0</v>
      </c>
      <c r="Z29" s="17">
        <f t="shared" si="12"/>
        <v>0</v>
      </c>
      <c r="AA29" s="17">
        <f t="shared" si="13"/>
        <v>0</v>
      </c>
      <c r="AB29" s="18">
        <f t="shared" si="14"/>
        <v>167.94678963061324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4"/>
      <c r="C30" s="30" t="s">
        <v>83</v>
      </c>
      <c r="D30" s="4"/>
      <c r="E30" s="4">
        <v>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13">
        <f t="shared" si="1"/>
        <v>101</v>
      </c>
      <c r="Q30" s="17">
        <f t="shared" si="3"/>
        <v>101</v>
      </c>
      <c r="R30" s="17">
        <f t="shared" si="4"/>
        <v>0</v>
      </c>
      <c r="S30" s="17">
        <f t="shared" si="5"/>
        <v>0</v>
      </c>
      <c r="T30" s="17">
        <f t="shared" si="6"/>
        <v>0</v>
      </c>
      <c r="U30" s="17">
        <f t="shared" si="7"/>
        <v>0</v>
      </c>
      <c r="V30" s="17">
        <f t="shared" si="8"/>
        <v>0</v>
      </c>
      <c r="W30" s="17">
        <f t="shared" si="9"/>
        <v>0</v>
      </c>
      <c r="X30" s="17">
        <f t="shared" si="10"/>
        <v>0</v>
      </c>
      <c r="Y30" s="17">
        <f t="shared" si="11"/>
        <v>0</v>
      </c>
      <c r="Z30" s="17">
        <f t="shared" si="12"/>
        <v>0</v>
      </c>
      <c r="AA30" s="17">
        <f t="shared" si="13"/>
        <v>0</v>
      </c>
      <c r="AB30" s="18">
        <f t="shared" si="14"/>
        <v>101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14"/>
      <c r="C31" s="1" t="s">
        <v>105</v>
      </c>
      <c r="D31" s="1" t="s">
        <v>106</v>
      </c>
      <c r="E31" s="14"/>
      <c r="F31" s="14">
        <v>5</v>
      </c>
      <c r="G31" s="2"/>
      <c r="H31" s="3"/>
      <c r="I31" s="3"/>
      <c r="J31" s="2"/>
      <c r="K31" s="2"/>
      <c r="L31" s="2"/>
      <c r="M31" s="2"/>
      <c r="N31" s="2"/>
      <c r="O31" s="2"/>
      <c r="P31" s="13">
        <f t="shared" si="1"/>
        <v>101</v>
      </c>
      <c r="Q31" s="17">
        <f t="shared" si="3"/>
        <v>0</v>
      </c>
      <c r="R31" s="17">
        <f t="shared" si="4"/>
        <v>101</v>
      </c>
      <c r="S31" s="17">
        <f t="shared" si="5"/>
        <v>0</v>
      </c>
      <c r="T31" s="17">
        <f t="shared" si="6"/>
        <v>0</v>
      </c>
      <c r="U31" s="17">
        <f t="shared" si="7"/>
        <v>0</v>
      </c>
      <c r="V31" s="17">
        <f t="shared" si="8"/>
        <v>0</v>
      </c>
      <c r="W31" s="17">
        <f t="shared" si="9"/>
        <v>0</v>
      </c>
      <c r="X31" s="17">
        <f t="shared" si="10"/>
        <v>0</v>
      </c>
      <c r="Y31" s="17">
        <f t="shared" si="11"/>
        <v>0</v>
      </c>
      <c r="Z31" s="17">
        <f t="shared" si="12"/>
        <v>0</v>
      </c>
      <c r="AA31" s="17">
        <f t="shared" si="13"/>
        <v>0</v>
      </c>
      <c r="AB31" s="18">
        <f t="shared" si="14"/>
        <v>101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4" t="s">
        <v>123</v>
      </c>
      <c r="C32" s="30" t="s">
        <v>122</v>
      </c>
      <c r="D32" s="58"/>
      <c r="E32" s="4"/>
      <c r="F32" s="4"/>
      <c r="G32" s="2">
        <v>8</v>
      </c>
      <c r="H32" s="2"/>
      <c r="I32" s="2"/>
      <c r="J32" s="2"/>
      <c r="K32" s="2"/>
      <c r="L32" s="2"/>
      <c r="M32" s="2"/>
      <c r="N32" s="2"/>
      <c r="O32" s="2"/>
      <c r="P32" s="13">
        <f t="shared" si="1"/>
        <v>101</v>
      </c>
      <c r="Q32" s="17">
        <f t="shared" si="3"/>
        <v>0</v>
      </c>
      <c r="R32" s="17">
        <f t="shared" si="4"/>
        <v>0</v>
      </c>
      <c r="S32" s="17">
        <f t="shared" si="5"/>
        <v>101</v>
      </c>
      <c r="T32" s="17">
        <f t="shared" si="6"/>
        <v>0</v>
      </c>
      <c r="U32" s="17">
        <f t="shared" si="7"/>
        <v>0</v>
      </c>
      <c r="V32" s="17">
        <f t="shared" si="8"/>
        <v>0</v>
      </c>
      <c r="W32" s="17">
        <f t="shared" si="9"/>
        <v>0</v>
      </c>
      <c r="X32" s="17">
        <f t="shared" si="10"/>
        <v>0</v>
      </c>
      <c r="Y32" s="17">
        <f t="shared" si="11"/>
        <v>0</v>
      </c>
      <c r="Z32" s="17">
        <f t="shared" si="12"/>
        <v>0</v>
      </c>
      <c r="AA32" s="17">
        <f t="shared" si="13"/>
        <v>0</v>
      </c>
      <c r="AB32" s="18">
        <f t="shared" si="14"/>
        <v>101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 t="s">
        <v>189</v>
      </c>
      <c r="D33" s="1"/>
      <c r="E33" s="4"/>
      <c r="F33" s="4"/>
      <c r="G33" s="2"/>
      <c r="H33" s="2"/>
      <c r="I33" s="2">
        <v>7</v>
      </c>
      <c r="J33" s="2"/>
      <c r="K33" s="2"/>
      <c r="L33" s="2"/>
      <c r="M33" s="2"/>
      <c r="N33" s="2"/>
      <c r="O33" s="2"/>
      <c r="P33" s="13">
        <f t="shared" si="1"/>
        <v>101</v>
      </c>
      <c r="Q33" s="17">
        <f t="shared" si="3"/>
        <v>0</v>
      </c>
      <c r="R33" s="17">
        <f t="shared" si="4"/>
        <v>0</v>
      </c>
      <c r="S33" s="17">
        <f t="shared" si="5"/>
        <v>0</v>
      </c>
      <c r="T33" s="17">
        <f t="shared" si="6"/>
        <v>0</v>
      </c>
      <c r="U33" s="17">
        <f t="shared" si="7"/>
        <v>101</v>
      </c>
      <c r="V33" s="17">
        <f t="shared" si="8"/>
        <v>0</v>
      </c>
      <c r="W33" s="17">
        <f t="shared" si="9"/>
        <v>0</v>
      </c>
      <c r="X33" s="17">
        <f t="shared" si="10"/>
        <v>0</v>
      </c>
      <c r="Y33" s="17">
        <f t="shared" si="11"/>
        <v>0</v>
      </c>
      <c r="Z33" s="17">
        <f t="shared" si="12"/>
        <v>0</v>
      </c>
      <c r="AA33" s="17">
        <f t="shared" si="13"/>
        <v>0</v>
      </c>
      <c r="AB33" s="18">
        <f t="shared" si="14"/>
        <v>101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 t="s">
        <v>204</v>
      </c>
      <c r="D34" s="1" t="s">
        <v>205</v>
      </c>
      <c r="E34" s="1"/>
      <c r="F34" s="3"/>
      <c r="G34" s="2"/>
      <c r="H34" s="2"/>
      <c r="I34" s="2"/>
      <c r="J34" s="2">
        <v>4</v>
      </c>
      <c r="K34" s="2"/>
      <c r="L34" s="2"/>
      <c r="M34" s="2"/>
      <c r="N34" s="2"/>
      <c r="O34" s="2"/>
      <c r="P34" s="13">
        <f t="shared" si="1"/>
        <v>101</v>
      </c>
      <c r="Q34" s="17">
        <f t="shared" si="3"/>
        <v>0</v>
      </c>
      <c r="R34" s="17">
        <f t="shared" si="4"/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101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14"/>
        <v>101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"/>
        <v>0</v>
      </c>
      <c r="Q35" s="17">
        <f t="shared" si="3"/>
        <v>0</v>
      </c>
      <c r="R35" s="17">
        <f t="shared" si="4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1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"/>
        <v>0</v>
      </c>
      <c r="Q36" s="17">
        <f t="shared" si="3"/>
        <v>0</v>
      </c>
      <c r="R36" s="17">
        <f t="shared" si="4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1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"/>
        <v>0</v>
      </c>
      <c r="Q37" s="17">
        <f t="shared" si="3"/>
        <v>0</v>
      </c>
      <c r="R37" s="17">
        <f t="shared" si="4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1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"/>
        <v>0</v>
      </c>
      <c r="Q38" s="17">
        <f t="shared" si="3"/>
        <v>0</v>
      </c>
      <c r="R38" s="17">
        <f t="shared" si="4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1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"/>
        <v>0</v>
      </c>
      <c r="Q39" s="17">
        <f t="shared" si="3"/>
        <v>0</v>
      </c>
      <c r="R39" s="17">
        <f t="shared" si="4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1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"/>
        <v>0</v>
      </c>
      <c r="Q40" s="17">
        <f t="shared" si="3"/>
        <v>0</v>
      </c>
      <c r="R40" s="17">
        <f t="shared" si="4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1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"/>
        <v>0</v>
      </c>
      <c r="Q41" s="17">
        <f t="shared" si="3"/>
        <v>0</v>
      </c>
      <c r="R41" s="17">
        <f t="shared" si="4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1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"/>
        <v>0</v>
      </c>
      <c r="Q42" s="17">
        <f t="shared" si="3"/>
        <v>0</v>
      </c>
      <c r="R42" s="17">
        <f t="shared" si="4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1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"/>
        <v>0</v>
      </c>
      <c r="Q43" s="17">
        <f t="shared" si="3"/>
        <v>0</v>
      </c>
      <c r="R43" s="17">
        <f t="shared" si="4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1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"/>
        <v>0</v>
      </c>
      <c r="Q44" s="17">
        <f t="shared" si="3"/>
        <v>0</v>
      </c>
      <c r="R44" s="17">
        <f t="shared" si="4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1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aca="true" t="shared" si="15" ref="P45:P54">AB45</f>
        <v>0</v>
      </c>
      <c r="Q45" s="17">
        <f t="shared" si="3"/>
        <v>0</v>
      </c>
      <c r="R45" s="17">
        <f t="shared" si="4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1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5"/>
        <v>0</v>
      </c>
      <c r="Q46" s="17">
        <f t="shared" si="3"/>
        <v>0</v>
      </c>
      <c r="R46" s="17">
        <f t="shared" si="4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1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5"/>
        <v>0</v>
      </c>
      <c r="Q47" s="17">
        <f t="shared" si="3"/>
        <v>0</v>
      </c>
      <c r="R47" s="17">
        <f t="shared" si="4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1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5"/>
        <v>0</v>
      </c>
      <c r="Q48" s="17">
        <f t="shared" si="3"/>
        <v>0</v>
      </c>
      <c r="R48" s="17">
        <f t="shared" si="4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1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5"/>
        <v>0</v>
      </c>
      <c r="Q49" s="17">
        <f t="shared" si="3"/>
        <v>0</v>
      </c>
      <c r="R49" s="17">
        <f t="shared" si="4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1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5"/>
        <v>0</v>
      </c>
      <c r="Q50" s="17">
        <f t="shared" si="3"/>
        <v>0</v>
      </c>
      <c r="R50" s="17">
        <f t="shared" si="4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1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5"/>
        <v>0</v>
      </c>
      <c r="Q51" s="17">
        <f t="shared" si="3"/>
        <v>0</v>
      </c>
      <c r="R51" s="17">
        <f t="shared" si="4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1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5"/>
        <v>0</v>
      </c>
      <c r="Q52" s="17">
        <f t="shared" si="3"/>
        <v>0</v>
      </c>
      <c r="R52" s="17">
        <f t="shared" si="4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1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5"/>
        <v>0</v>
      </c>
      <c r="Q53" s="17">
        <f t="shared" si="3"/>
        <v>0</v>
      </c>
      <c r="R53" s="17">
        <f t="shared" si="4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1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5"/>
        <v>0</v>
      </c>
      <c r="Q54" s="17">
        <f t="shared" si="3"/>
        <v>0</v>
      </c>
      <c r="R54" s="17">
        <f t="shared" si="4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1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65" zoomScaleNormal="65" zoomScalePageLayoutView="0" workbookViewId="0" topLeftCell="A1">
      <selection activeCell="Q14" sqref="Q14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12</v>
      </c>
      <c r="B4" s="67"/>
      <c r="C4" s="67"/>
      <c r="D4" s="67"/>
      <c r="E4" s="67"/>
      <c r="F4" s="67"/>
      <c r="G4" s="67"/>
      <c r="H4" s="67"/>
      <c r="J4" s="40">
        <f>SUM(E7:M7)/11</f>
        <v>3.1818181818181817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>COUNTIF(E9:E57,"&gt;0")</f>
        <v>5</v>
      </c>
      <c r="F7" s="39">
        <f>COUNTIF(F9:F57,"&gt;0")</f>
        <v>4</v>
      </c>
      <c r="G7" s="39">
        <f>COUNTIF(G9:G57,"&gt;0")</f>
        <v>7</v>
      </c>
      <c r="H7" s="39">
        <f>COUNTIF(H9:H57,"&gt;0")</f>
        <v>7</v>
      </c>
      <c r="I7" s="39">
        <f>COUNTIF(I9:I57,"&gt;0")</f>
        <v>8</v>
      </c>
      <c r="J7" s="39">
        <f>COUNTIF(J9:J57,"&gt;0")</f>
        <v>4</v>
      </c>
      <c r="K7" s="39">
        <f>COUNTIF(K9:K57,"&gt;0")</f>
        <v>0</v>
      </c>
      <c r="L7" s="39">
        <f>COUNTIF(L9:L57,"&gt;0")</f>
        <v>0</v>
      </c>
      <c r="M7" s="39">
        <f>COUNTIF(M9:M57,"&gt;0")</f>
        <v>0</v>
      </c>
      <c r="N7" s="39">
        <f>COUNTIF(N9:N57,"&gt;0")</f>
        <v>0</v>
      </c>
      <c r="O7" s="39">
        <f>COUNTIF(O9:O57,"&gt;0")</f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4"/>
      <c r="C9" s="1" t="s">
        <v>109</v>
      </c>
      <c r="D9" s="62" t="s">
        <v>110</v>
      </c>
      <c r="E9" s="4"/>
      <c r="F9" s="4">
        <v>2</v>
      </c>
      <c r="G9" s="2">
        <v>3</v>
      </c>
      <c r="H9" s="2">
        <v>7</v>
      </c>
      <c r="I9" s="2">
        <v>1</v>
      </c>
      <c r="J9" s="2">
        <v>1</v>
      </c>
      <c r="K9" s="2"/>
      <c r="L9" s="2"/>
      <c r="M9" s="2"/>
      <c r="N9" s="2"/>
      <c r="O9" s="2"/>
      <c r="P9" s="13">
        <f>AB9</f>
        <v>2699.3567592784816</v>
      </c>
      <c r="Q9" s="17">
        <f aca="true" t="shared" si="0" ref="Q9:AA9">IF(OR(E9="",E9="-"),0,E$8*(101+1000*LOG10(E$7/E9)))</f>
        <v>0</v>
      </c>
      <c r="R9" s="17">
        <f t="shared" si="0"/>
        <v>402.0299956639812</v>
      </c>
      <c r="S9" s="17">
        <f t="shared" si="0"/>
        <v>468.97678529459444</v>
      </c>
      <c r="T9" s="17">
        <f t="shared" si="0"/>
        <v>121.19999999999999</v>
      </c>
      <c r="U9" s="17">
        <f t="shared" si="0"/>
        <v>1004.0899869919435</v>
      </c>
      <c r="V9" s="17">
        <f t="shared" si="0"/>
        <v>703.0599913279624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8">
        <f>SUM(Q9:AA9)</f>
        <v>2699.3567592784816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1"/>
      <c r="C10" s="30" t="s">
        <v>22</v>
      </c>
      <c r="D10" s="59" t="s">
        <v>31</v>
      </c>
      <c r="E10" s="3">
        <v>1</v>
      </c>
      <c r="F10" s="3"/>
      <c r="G10" s="2"/>
      <c r="H10" s="2">
        <v>1</v>
      </c>
      <c r="I10" s="2"/>
      <c r="J10" s="2"/>
      <c r="K10" s="2"/>
      <c r="L10" s="2"/>
      <c r="M10" s="2"/>
      <c r="N10" s="2"/>
      <c r="O10" s="2"/>
      <c r="P10" s="13">
        <f>AB10</f>
        <v>1935.2876523531272</v>
      </c>
      <c r="Q10" s="17">
        <f aca="true" t="shared" si="1" ref="Q10:AA32">IF(OR(E10="",E10="-"),0,E$8*(101+1000*LOG10(E$7/E10)))</f>
        <v>799.9700043360189</v>
      </c>
      <c r="R10" s="17">
        <f t="shared" si="1"/>
        <v>0</v>
      </c>
      <c r="S10" s="17">
        <f t="shared" si="1"/>
        <v>0</v>
      </c>
      <c r="T10" s="17">
        <f t="shared" si="1"/>
        <v>1135.3176480171082</v>
      </c>
      <c r="U10" s="17">
        <f t="shared" si="1"/>
        <v>0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8">
        <f aca="true" t="shared" si="2" ref="AB10:AB53">SUM(Q10:AA10)</f>
        <v>1935.2876523531272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3"/>
      <c r="C11" s="29" t="s">
        <v>154</v>
      </c>
      <c r="D11" s="32" t="s">
        <v>155</v>
      </c>
      <c r="E11" s="3"/>
      <c r="F11" s="3"/>
      <c r="G11" s="2"/>
      <c r="H11" s="2">
        <v>3</v>
      </c>
      <c r="I11" s="2">
        <v>2</v>
      </c>
      <c r="J11" s="2">
        <v>2</v>
      </c>
      <c r="K11" s="2"/>
      <c r="L11" s="2"/>
      <c r="M11" s="2"/>
      <c r="N11" s="2"/>
      <c r="O11" s="2"/>
      <c r="P11" s="13">
        <f>AB11</f>
        <v>1667.8621293454569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562.7721423535133</v>
      </c>
      <c r="U11" s="17">
        <f t="shared" si="1"/>
        <v>703.0599913279624</v>
      </c>
      <c r="V11" s="17">
        <f t="shared" si="1"/>
        <v>402.0299956639812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8">
        <f t="shared" si="2"/>
        <v>1667.8621293454569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1"/>
      <c r="C12" s="30" t="s">
        <v>86</v>
      </c>
      <c r="D12" s="27" t="s">
        <v>55</v>
      </c>
      <c r="E12" s="9">
        <v>2</v>
      </c>
      <c r="F12" s="4"/>
      <c r="G12" s="2"/>
      <c r="H12" s="2">
        <v>2</v>
      </c>
      <c r="I12" s="2">
        <v>6</v>
      </c>
      <c r="J12" s="2"/>
      <c r="K12" s="2"/>
      <c r="L12" s="2"/>
      <c r="M12" s="2"/>
      <c r="N12" s="2"/>
      <c r="O12" s="2"/>
      <c r="P12" s="13">
        <f>AB12</f>
        <v>1498.9603985006681</v>
      </c>
      <c r="Q12" s="17">
        <f t="shared" si="1"/>
        <v>498.9400086720376</v>
      </c>
      <c r="R12" s="17">
        <f t="shared" si="1"/>
        <v>0</v>
      </c>
      <c r="S12" s="17">
        <f t="shared" si="1"/>
        <v>0</v>
      </c>
      <c r="T12" s="17">
        <f t="shared" si="1"/>
        <v>774.0816532203307</v>
      </c>
      <c r="U12" s="17">
        <f t="shared" si="1"/>
        <v>225.93873660829993</v>
      </c>
      <c r="V12" s="17">
        <f t="shared" si="1"/>
        <v>0</v>
      </c>
      <c r="W12" s="17">
        <f t="shared" si="1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8">
        <f t="shared" si="2"/>
        <v>1498.9603985006681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1"/>
      <c r="C13" s="1" t="s">
        <v>23</v>
      </c>
      <c r="D13" s="23" t="s">
        <v>30</v>
      </c>
      <c r="E13" s="3">
        <v>3</v>
      </c>
      <c r="F13" s="3"/>
      <c r="G13" s="2">
        <v>4</v>
      </c>
      <c r="H13" s="2">
        <v>4</v>
      </c>
      <c r="I13" s="2">
        <v>4</v>
      </c>
      <c r="J13" s="2"/>
      <c r="K13" s="2"/>
      <c r="L13" s="2"/>
      <c r="M13" s="2"/>
      <c r="N13" s="2"/>
      <c r="O13" s="2"/>
      <c r="P13" s="13">
        <f>AB13</f>
        <v>1481.7624523901854</v>
      </c>
      <c r="Q13" s="17">
        <f t="shared" si="1"/>
        <v>322.8487496163564</v>
      </c>
      <c r="R13" s="17">
        <f t="shared" si="1"/>
        <v>0</v>
      </c>
      <c r="S13" s="17">
        <f t="shared" si="1"/>
        <v>344.0380486862945</v>
      </c>
      <c r="T13" s="17">
        <f t="shared" si="1"/>
        <v>412.84565842355335</v>
      </c>
      <c r="U13" s="17">
        <f t="shared" si="1"/>
        <v>402.0299956639812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8">
        <f t="shared" si="2"/>
        <v>1481.7624523901854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4" t="s">
        <v>125</v>
      </c>
      <c r="C14" s="1" t="s">
        <v>124</v>
      </c>
      <c r="D14" s="1" t="s">
        <v>126</v>
      </c>
      <c r="E14" s="14"/>
      <c r="F14" s="14"/>
      <c r="G14" s="2">
        <v>1</v>
      </c>
      <c r="H14" s="3"/>
      <c r="I14" s="3">
        <v>3</v>
      </c>
      <c r="J14" s="2"/>
      <c r="K14" s="2"/>
      <c r="L14" s="2"/>
      <c r="M14" s="2"/>
      <c r="N14" s="2"/>
      <c r="O14" s="2"/>
      <c r="P14" s="13">
        <f>AB14</f>
        <v>1473.066772286538</v>
      </c>
      <c r="Q14" s="17">
        <f t="shared" si="1"/>
        <v>0</v>
      </c>
      <c r="R14" s="17">
        <f t="shared" si="1"/>
        <v>0</v>
      </c>
      <c r="S14" s="17">
        <f t="shared" si="1"/>
        <v>946.0980400142569</v>
      </c>
      <c r="T14" s="17">
        <f t="shared" si="1"/>
        <v>0</v>
      </c>
      <c r="U14" s="17">
        <f t="shared" si="1"/>
        <v>526.9687322722812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8">
        <f t="shared" si="2"/>
        <v>1473.066772286538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8" t="s">
        <v>128</v>
      </c>
      <c r="C15" s="8" t="s">
        <v>129</v>
      </c>
      <c r="D15" s="9" t="s">
        <v>127</v>
      </c>
      <c r="E15" s="9"/>
      <c r="F15" s="3"/>
      <c r="G15" s="2">
        <v>2</v>
      </c>
      <c r="H15" s="2"/>
      <c r="I15" s="2"/>
      <c r="J15" s="2">
        <v>4</v>
      </c>
      <c r="K15" s="2"/>
      <c r="L15" s="2"/>
      <c r="M15" s="2"/>
      <c r="N15" s="2"/>
      <c r="O15" s="2"/>
      <c r="P15" s="13">
        <f>AB15</f>
        <v>746.0680443502756</v>
      </c>
      <c r="Q15" s="17">
        <f t="shared" si="1"/>
        <v>0</v>
      </c>
      <c r="R15" s="17">
        <f t="shared" si="1"/>
        <v>0</v>
      </c>
      <c r="S15" s="17">
        <f t="shared" si="1"/>
        <v>645.0680443502756</v>
      </c>
      <c r="T15" s="17">
        <f t="shared" si="1"/>
        <v>0</v>
      </c>
      <c r="U15" s="17">
        <f t="shared" si="1"/>
        <v>0</v>
      </c>
      <c r="V15" s="17">
        <f t="shared" si="1"/>
        <v>101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8">
        <f t="shared" si="2"/>
        <v>746.0680443502756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1"/>
      <c r="C16" s="30" t="s">
        <v>38</v>
      </c>
      <c r="D16" s="1" t="s">
        <v>107</v>
      </c>
      <c r="E16" s="1"/>
      <c r="F16" s="8">
        <v>1</v>
      </c>
      <c r="G16" s="2"/>
      <c r="H16" s="2"/>
      <c r="I16" s="2"/>
      <c r="J16" s="2"/>
      <c r="K16" s="2"/>
      <c r="L16" s="2"/>
      <c r="M16" s="2"/>
      <c r="N16" s="2"/>
      <c r="O16" s="2"/>
      <c r="P16" s="13">
        <f>AB16</f>
        <v>703.0599913279624</v>
      </c>
      <c r="Q16" s="17">
        <f t="shared" si="1"/>
        <v>0</v>
      </c>
      <c r="R16" s="17">
        <f t="shared" si="1"/>
        <v>703.0599913279624</v>
      </c>
      <c r="S16" s="17">
        <f t="shared" si="1"/>
        <v>0</v>
      </c>
      <c r="T16" s="17">
        <f t="shared" si="1"/>
        <v>0</v>
      </c>
      <c r="U16" s="17">
        <f t="shared" si="1"/>
        <v>0</v>
      </c>
      <c r="V16" s="17">
        <f t="shared" si="1"/>
        <v>0</v>
      </c>
      <c r="W16" s="17">
        <f t="shared" si="1"/>
        <v>0</v>
      </c>
      <c r="X16" s="17">
        <f t="shared" si="1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8">
        <f t="shared" si="2"/>
        <v>703.0599913279624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3" t="s">
        <v>26</v>
      </c>
      <c r="C17" s="1" t="s">
        <v>49</v>
      </c>
      <c r="D17" s="1" t="s">
        <v>56</v>
      </c>
      <c r="E17" s="3"/>
      <c r="F17" s="3"/>
      <c r="G17" s="2">
        <v>5</v>
      </c>
      <c r="H17" s="2">
        <v>5</v>
      </c>
      <c r="I17" s="2">
        <v>7</v>
      </c>
      <c r="J17" s="2"/>
      <c r="K17" s="2"/>
      <c r="L17" s="2"/>
      <c r="M17" s="2"/>
      <c r="N17" s="2"/>
      <c r="O17" s="2"/>
      <c r="P17" s="13">
        <f>AB17</f>
        <v>702.6736254698103</v>
      </c>
      <c r="Q17" s="17">
        <f t="shared" si="1"/>
        <v>0</v>
      </c>
      <c r="R17" s="17">
        <f t="shared" si="1"/>
        <v>0</v>
      </c>
      <c r="S17" s="17">
        <f t="shared" si="1"/>
        <v>247.128035678238</v>
      </c>
      <c r="T17" s="17">
        <f t="shared" si="1"/>
        <v>296.5536428138856</v>
      </c>
      <c r="U17" s="17">
        <f t="shared" si="1"/>
        <v>158.99194697768672</v>
      </c>
      <c r="V17" s="17">
        <f t="shared" si="1"/>
        <v>0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8">
        <f t="shared" si="2"/>
        <v>702.6736254698103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4"/>
      <c r="C18" s="33" t="s">
        <v>156</v>
      </c>
      <c r="D18" s="4" t="s">
        <v>157</v>
      </c>
      <c r="E18" s="4">
        <v>4</v>
      </c>
      <c r="F18" s="4"/>
      <c r="G18" s="2"/>
      <c r="H18" s="2">
        <v>6</v>
      </c>
      <c r="I18" s="2"/>
      <c r="J18" s="2">
        <v>3</v>
      </c>
      <c r="K18" s="2"/>
      <c r="L18" s="2"/>
      <c r="M18" s="2"/>
      <c r="N18" s="2"/>
      <c r="O18" s="2"/>
      <c r="P18" s="13">
        <f>AB18</f>
        <v>625.3848971730922</v>
      </c>
      <c r="Q18" s="17">
        <f t="shared" si="1"/>
        <v>197.9100130080564</v>
      </c>
      <c r="R18" s="17">
        <f t="shared" si="1"/>
        <v>0</v>
      </c>
      <c r="S18" s="17">
        <f t="shared" si="1"/>
        <v>0</v>
      </c>
      <c r="T18" s="17">
        <f t="shared" si="1"/>
        <v>201.53614755673587</v>
      </c>
      <c r="U18" s="17">
        <f t="shared" si="1"/>
        <v>0</v>
      </c>
      <c r="V18" s="17">
        <f t="shared" si="1"/>
        <v>225.93873660829993</v>
      </c>
      <c r="W18" s="17">
        <f t="shared" si="1"/>
        <v>0</v>
      </c>
      <c r="X18" s="17">
        <f t="shared" si="1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8">
        <f t="shared" si="2"/>
        <v>625.3848971730922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4"/>
      <c r="C19" s="1" t="s">
        <v>40</v>
      </c>
      <c r="D19" s="4" t="s">
        <v>130</v>
      </c>
      <c r="E19" s="4"/>
      <c r="F19" s="4"/>
      <c r="G19" s="2">
        <v>6</v>
      </c>
      <c r="H19" s="2"/>
      <c r="I19" s="2">
        <v>5</v>
      </c>
      <c r="J19" s="2"/>
      <c r="K19" s="2"/>
      <c r="L19" s="2"/>
      <c r="M19" s="2"/>
      <c r="N19" s="2"/>
      <c r="O19" s="2"/>
      <c r="P19" s="13">
        <f>AB19</f>
        <v>473.066772286538</v>
      </c>
      <c r="Q19" s="17">
        <f t="shared" si="1"/>
        <v>0</v>
      </c>
      <c r="R19" s="17">
        <f t="shared" si="1"/>
        <v>0</v>
      </c>
      <c r="S19" s="17">
        <f t="shared" si="1"/>
        <v>167.94678963061324</v>
      </c>
      <c r="T19" s="17">
        <f t="shared" si="1"/>
        <v>0</v>
      </c>
      <c r="U19" s="17">
        <f t="shared" si="1"/>
        <v>305.1199826559248</v>
      </c>
      <c r="V19" s="17">
        <f t="shared" si="1"/>
        <v>0</v>
      </c>
      <c r="W19" s="17">
        <f t="shared" si="1"/>
        <v>0</v>
      </c>
      <c r="X19" s="17">
        <f t="shared" si="1"/>
        <v>0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8">
        <f t="shared" si="2"/>
        <v>473.066772286538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3"/>
      <c r="C20" s="1" t="s">
        <v>111</v>
      </c>
      <c r="D20" s="1" t="s">
        <v>112</v>
      </c>
      <c r="E20" s="1"/>
      <c r="F20" s="3">
        <v>3</v>
      </c>
      <c r="G20" s="2"/>
      <c r="H20" s="2"/>
      <c r="I20" s="2"/>
      <c r="J20" s="2"/>
      <c r="K20" s="2"/>
      <c r="L20" s="2"/>
      <c r="M20" s="2"/>
      <c r="N20" s="2"/>
      <c r="O20" s="2"/>
      <c r="P20" s="13">
        <f>AB20</f>
        <v>225.93873660829993</v>
      </c>
      <c r="Q20" s="17">
        <f t="shared" si="1"/>
        <v>0</v>
      </c>
      <c r="R20" s="17">
        <f t="shared" si="1"/>
        <v>225.93873660829993</v>
      </c>
      <c r="S20" s="17">
        <f t="shared" si="1"/>
        <v>0</v>
      </c>
      <c r="T20" s="17">
        <f t="shared" si="1"/>
        <v>0</v>
      </c>
      <c r="U20" s="17">
        <f t="shared" si="1"/>
        <v>0</v>
      </c>
      <c r="V20" s="17">
        <f t="shared" si="1"/>
        <v>0</v>
      </c>
      <c r="W20" s="17">
        <f t="shared" si="1"/>
        <v>0</v>
      </c>
      <c r="X20" s="17">
        <f t="shared" si="1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8">
        <f t="shared" si="2"/>
        <v>225.93873660829993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58">
        <v>10810</v>
      </c>
      <c r="C21" s="30" t="s">
        <v>44</v>
      </c>
      <c r="D21" s="4"/>
      <c r="E21" s="4">
        <v>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13">
        <f>AB21</f>
        <v>101</v>
      </c>
      <c r="Q21" s="17">
        <f t="shared" si="1"/>
        <v>101</v>
      </c>
      <c r="R21" s="17">
        <f t="shared" si="1"/>
        <v>0</v>
      </c>
      <c r="S21" s="17">
        <f t="shared" si="1"/>
        <v>0</v>
      </c>
      <c r="T21" s="17">
        <f t="shared" si="1"/>
        <v>0</v>
      </c>
      <c r="U21" s="17">
        <f t="shared" si="1"/>
        <v>0</v>
      </c>
      <c r="V21" s="17">
        <f t="shared" si="1"/>
        <v>0</v>
      </c>
      <c r="W21" s="17">
        <f t="shared" si="1"/>
        <v>0</v>
      </c>
      <c r="X21" s="17">
        <f t="shared" si="1"/>
        <v>0</v>
      </c>
      <c r="Y21" s="17">
        <f t="shared" si="1"/>
        <v>0</v>
      </c>
      <c r="Z21" s="17">
        <f t="shared" si="1"/>
        <v>0</v>
      </c>
      <c r="AA21" s="17">
        <f t="shared" si="1"/>
        <v>0</v>
      </c>
      <c r="AB21" s="18">
        <f t="shared" si="2"/>
        <v>101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3"/>
      <c r="C22" s="30" t="s">
        <v>60</v>
      </c>
      <c r="D22" s="3" t="s">
        <v>61</v>
      </c>
      <c r="E22" s="3"/>
      <c r="F22" s="3">
        <v>4</v>
      </c>
      <c r="G22" s="2"/>
      <c r="H22" s="2"/>
      <c r="I22" s="2"/>
      <c r="J22" s="2"/>
      <c r="K22" s="2"/>
      <c r="L22" s="2"/>
      <c r="M22" s="2"/>
      <c r="N22" s="2"/>
      <c r="O22" s="2"/>
      <c r="P22" s="13">
        <f>AB22</f>
        <v>101</v>
      </c>
      <c r="Q22" s="17">
        <f t="shared" si="1"/>
        <v>0</v>
      </c>
      <c r="R22" s="17">
        <f t="shared" si="1"/>
        <v>101</v>
      </c>
      <c r="S22" s="17">
        <f t="shared" si="1"/>
        <v>0</v>
      </c>
      <c r="T22" s="17">
        <f t="shared" si="1"/>
        <v>0</v>
      </c>
      <c r="U22" s="17">
        <f t="shared" si="1"/>
        <v>0</v>
      </c>
      <c r="V22" s="17">
        <f t="shared" si="1"/>
        <v>0</v>
      </c>
      <c r="W22" s="17">
        <f t="shared" si="1"/>
        <v>0</v>
      </c>
      <c r="X22" s="17">
        <f t="shared" si="1"/>
        <v>0</v>
      </c>
      <c r="Y22" s="17">
        <f t="shared" si="1"/>
        <v>0</v>
      </c>
      <c r="Z22" s="17">
        <f t="shared" si="1"/>
        <v>0</v>
      </c>
      <c r="AA22" s="17">
        <f t="shared" si="1"/>
        <v>0</v>
      </c>
      <c r="AB22" s="18">
        <f t="shared" si="2"/>
        <v>101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1" t="s">
        <v>132</v>
      </c>
      <c r="C23" s="28" t="s">
        <v>131</v>
      </c>
      <c r="D23" s="28" t="s">
        <v>133</v>
      </c>
      <c r="E23" s="3"/>
      <c r="F23" s="3"/>
      <c r="G23" s="2">
        <v>7</v>
      </c>
      <c r="H23" s="2"/>
      <c r="I23" s="2"/>
      <c r="J23" s="2"/>
      <c r="K23" s="2"/>
      <c r="L23" s="2"/>
      <c r="M23" s="2"/>
      <c r="N23" s="2"/>
      <c r="O23" s="2"/>
      <c r="P23" s="13">
        <f>AB23</f>
        <v>101</v>
      </c>
      <c r="Q23" s="17">
        <f t="shared" si="1"/>
        <v>0</v>
      </c>
      <c r="R23" s="17">
        <f t="shared" si="1"/>
        <v>0</v>
      </c>
      <c r="S23" s="17">
        <f t="shared" si="1"/>
        <v>101</v>
      </c>
      <c r="T23" s="17">
        <f t="shared" si="1"/>
        <v>0</v>
      </c>
      <c r="U23" s="17">
        <f t="shared" si="1"/>
        <v>0</v>
      </c>
      <c r="V23" s="17">
        <f t="shared" si="1"/>
        <v>0</v>
      </c>
      <c r="W23" s="17">
        <f t="shared" si="1"/>
        <v>0</v>
      </c>
      <c r="X23" s="17">
        <f t="shared" si="1"/>
        <v>0</v>
      </c>
      <c r="Y23" s="17">
        <f t="shared" si="1"/>
        <v>0</v>
      </c>
      <c r="Z23" s="17">
        <f t="shared" si="1"/>
        <v>0</v>
      </c>
      <c r="AA23" s="17">
        <f t="shared" si="1"/>
        <v>0</v>
      </c>
      <c r="AB23" s="18">
        <f t="shared" si="2"/>
        <v>101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1"/>
      <c r="C24" s="28" t="s">
        <v>190</v>
      </c>
      <c r="D24" s="28"/>
      <c r="E24" s="3"/>
      <c r="F24" s="3"/>
      <c r="G24" s="2"/>
      <c r="H24" s="2"/>
      <c r="I24" s="2">
        <v>8</v>
      </c>
      <c r="J24" s="2"/>
      <c r="K24" s="2"/>
      <c r="L24" s="2"/>
      <c r="M24" s="2"/>
      <c r="N24" s="2"/>
      <c r="O24" s="2"/>
      <c r="P24" s="13">
        <f>AB24</f>
        <v>101</v>
      </c>
      <c r="Q24" s="17">
        <f t="shared" si="1"/>
        <v>0</v>
      </c>
      <c r="R24" s="17">
        <f t="shared" si="1"/>
        <v>0</v>
      </c>
      <c r="S24" s="17">
        <f t="shared" si="1"/>
        <v>0</v>
      </c>
      <c r="T24" s="17">
        <f t="shared" si="1"/>
        <v>0</v>
      </c>
      <c r="U24" s="17">
        <f t="shared" si="1"/>
        <v>101</v>
      </c>
      <c r="V24" s="17">
        <f t="shared" si="1"/>
        <v>0</v>
      </c>
      <c r="W24" s="17">
        <f t="shared" si="1"/>
        <v>0</v>
      </c>
      <c r="X24" s="17">
        <f t="shared" si="1"/>
        <v>0</v>
      </c>
      <c r="Y24" s="17">
        <f t="shared" si="1"/>
        <v>0</v>
      </c>
      <c r="Z24" s="17">
        <f t="shared" si="1"/>
        <v>0</v>
      </c>
      <c r="AA24" s="17">
        <f t="shared" si="1"/>
        <v>0</v>
      </c>
      <c r="AB24" s="18">
        <f t="shared" si="2"/>
        <v>101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8"/>
      <c r="C25" s="8"/>
      <c r="D25" s="22"/>
      <c r="E25" s="8"/>
      <c r="F25" s="8"/>
      <c r="G25" s="2"/>
      <c r="H25" s="2"/>
      <c r="I25" s="2"/>
      <c r="J25" s="2"/>
      <c r="K25" s="2"/>
      <c r="L25" s="2"/>
      <c r="M25" s="2"/>
      <c r="N25" s="2"/>
      <c r="O25" s="2"/>
      <c r="P25" s="13">
        <f aca="true" t="shared" si="3" ref="P25:P53">AB25</f>
        <v>0</v>
      </c>
      <c r="Q25" s="17">
        <f t="shared" si="1"/>
        <v>0</v>
      </c>
      <c r="R25" s="17">
        <f t="shared" si="1"/>
        <v>0</v>
      </c>
      <c r="S25" s="17">
        <f t="shared" si="1"/>
        <v>0</v>
      </c>
      <c r="T25" s="17">
        <f t="shared" si="1"/>
        <v>0</v>
      </c>
      <c r="U25" s="17">
        <f t="shared" si="1"/>
        <v>0</v>
      </c>
      <c r="V25" s="17">
        <f t="shared" si="1"/>
        <v>0</v>
      </c>
      <c r="W25" s="17">
        <f t="shared" si="1"/>
        <v>0</v>
      </c>
      <c r="X25" s="17">
        <f t="shared" si="1"/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8">
        <f t="shared" si="2"/>
        <v>0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8"/>
      <c r="C26" s="1"/>
      <c r="D26" s="1"/>
      <c r="E26" s="8"/>
      <c r="F26" s="3"/>
      <c r="G26" s="2"/>
      <c r="H26" s="2"/>
      <c r="I26" s="2"/>
      <c r="J26" s="2"/>
      <c r="K26" s="2"/>
      <c r="L26" s="2"/>
      <c r="M26" s="2"/>
      <c r="N26" s="2"/>
      <c r="O26" s="2"/>
      <c r="P26" s="13">
        <f t="shared" si="3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8">
        <f t="shared" si="2"/>
        <v>0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8"/>
      <c r="C27" s="29"/>
      <c r="D27" s="1"/>
      <c r="E27" s="9"/>
      <c r="F27" s="3"/>
      <c r="G27" s="2"/>
      <c r="H27" s="2"/>
      <c r="I27" s="2"/>
      <c r="J27" s="2"/>
      <c r="K27" s="2"/>
      <c r="L27" s="2"/>
      <c r="M27" s="2"/>
      <c r="N27" s="2"/>
      <c r="O27" s="2"/>
      <c r="P27" s="13">
        <f t="shared" si="3"/>
        <v>0</v>
      </c>
      <c r="Q27" s="17">
        <f t="shared" si="1"/>
        <v>0</v>
      </c>
      <c r="R27" s="17">
        <f t="shared" si="1"/>
        <v>0</v>
      </c>
      <c r="S27" s="17">
        <f t="shared" si="1"/>
        <v>0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8">
        <f t="shared" si="2"/>
        <v>0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3"/>
      <c r="C28" s="3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13">
        <f t="shared" si="3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X28" s="17">
        <f t="shared" si="1"/>
        <v>0</v>
      </c>
      <c r="Y28" s="17">
        <f t="shared" si="1"/>
        <v>0</v>
      </c>
      <c r="Z28" s="17">
        <f t="shared" si="1"/>
        <v>0</v>
      </c>
      <c r="AA28" s="17">
        <f t="shared" si="1"/>
        <v>0</v>
      </c>
      <c r="AB28" s="18">
        <f t="shared" si="2"/>
        <v>0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4"/>
      <c r="C29" s="1"/>
      <c r="D29" s="1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3">
        <f t="shared" si="3"/>
        <v>0</v>
      </c>
      <c r="Q29" s="17">
        <f t="shared" si="1"/>
        <v>0</v>
      </c>
      <c r="R29" s="17">
        <f t="shared" si="1"/>
        <v>0</v>
      </c>
      <c r="S29" s="17">
        <f t="shared" si="1"/>
        <v>0</v>
      </c>
      <c r="T29" s="17">
        <f t="shared" si="1"/>
        <v>0</v>
      </c>
      <c r="U29" s="17">
        <f t="shared" si="1"/>
        <v>0</v>
      </c>
      <c r="V29" s="17">
        <f t="shared" si="1"/>
        <v>0</v>
      </c>
      <c r="W29" s="17">
        <f t="shared" si="1"/>
        <v>0</v>
      </c>
      <c r="X29" s="17">
        <f t="shared" si="1"/>
        <v>0</v>
      </c>
      <c r="Y29" s="17">
        <f t="shared" si="1"/>
        <v>0</v>
      </c>
      <c r="Z29" s="17">
        <f t="shared" si="1"/>
        <v>0</v>
      </c>
      <c r="AA29" s="17">
        <f t="shared" si="1"/>
        <v>0</v>
      </c>
      <c r="AB29" s="18">
        <f t="shared" si="2"/>
        <v>0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  <c r="N30" s="2"/>
      <c r="O30" s="2"/>
      <c r="P30" s="13">
        <f t="shared" si="3"/>
        <v>0</v>
      </c>
      <c r="Q30" s="17">
        <f t="shared" si="1"/>
        <v>0</v>
      </c>
      <c r="R30" s="17">
        <f t="shared" si="1"/>
        <v>0</v>
      </c>
      <c r="S30" s="17">
        <f t="shared" si="1"/>
        <v>0</v>
      </c>
      <c r="T30" s="17">
        <f t="shared" si="1"/>
        <v>0</v>
      </c>
      <c r="U30" s="17">
        <f t="shared" si="1"/>
        <v>0</v>
      </c>
      <c r="V30" s="17">
        <f t="shared" si="1"/>
        <v>0</v>
      </c>
      <c r="W30" s="17">
        <f t="shared" si="1"/>
        <v>0</v>
      </c>
      <c r="X30" s="17">
        <f t="shared" si="1"/>
        <v>0</v>
      </c>
      <c r="Y30" s="17">
        <f t="shared" si="1"/>
        <v>0</v>
      </c>
      <c r="Z30" s="17">
        <f t="shared" si="1"/>
        <v>0</v>
      </c>
      <c r="AA30" s="17">
        <f t="shared" si="1"/>
        <v>0</v>
      </c>
      <c r="AB30" s="18">
        <f t="shared" si="2"/>
        <v>0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1"/>
      <c r="C31" s="1"/>
      <c r="D31" s="31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13">
        <f t="shared" si="3"/>
        <v>0</v>
      </c>
      <c r="Q31" s="17">
        <f t="shared" si="1"/>
        <v>0</v>
      </c>
      <c r="R31" s="17">
        <f t="shared" si="1"/>
        <v>0</v>
      </c>
      <c r="S31" s="17">
        <f t="shared" si="1"/>
        <v>0</v>
      </c>
      <c r="T31" s="17">
        <f t="shared" si="1"/>
        <v>0</v>
      </c>
      <c r="U31" s="17">
        <f t="shared" si="1"/>
        <v>0</v>
      </c>
      <c r="V31" s="17">
        <f t="shared" si="1"/>
        <v>0</v>
      </c>
      <c r="W31" s="17">
        <f t="shared" si="1"/>
        <v>0</v>
      </c>
      <c r="X31" s="17">
        <f t="shared" si="1"/>
        <v>0</v>
      </c>
      <c r="Y31" s="17">
        <f t="shared" si="1"/>
        <v>0</v>
      </c>
      <c r="Z31" s="17">
        <f t="shared" si="1"/>
        <v>0</v>
      </c>
      <c r="AA31" s="17">
        <f t="shared" si="1"/>
        <v>0</v>
      </c>
      <c r="AB31" s="18">
        <f t="shared" si="2"/>
        <v>0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1"/>
      <c r="C32" s="1"/>
      <c r="D32" s="1"/>
      <c r="E32" s="1"/>
      <c r="F32" s="3"/>
      <c r="G32" s="2"/>
      <c r="H32" s="2"/>
      <c r="I32" s="2"/>
      <c r="J32" s="2"/>
      <c r="K32" s="2"/>
      <c r="L32" s="2"/>
      <c r="M32" s="2"/>
      <c r="N32" s="2"/>
      <c r="O32" s="2"/>
      <c r="P32" s="13">
        <f t="shared" si="3"/>
        <v>0</v>
      </c>
      <c r="Q32" s="17">
        <f t="shared" si="1"/>
        <v>0</v>
      </c>
      <c r="R32" s="17">
        <f t="shared" si="1"/>
        <v>0</v>
      </c>
      <c r="S32" s="17">
        <f aca="true" t="shared" si="4" ref="S32:S53">IF(OR(G32="",G32="-"),0,G$8*(101+1000*LOG10(G$7/G32)))</f>
        <v>0</v>
      </c>
      <c r="T32" s="17">
        <f aca="true" t="shared" si="5" ref="T32:T53">IF(OR(H32="",H32="-"),0,H$8*(101+1000*LOG10(H$7/H32)))</f>
        <v>0</v>
      </c>
      <c r="U32" s="17">
        <f aca="true" t="shared" si="6" ref="U32:U53">IF(OR(I32="",I32="-"),0,I$8*(101+1000*LOG10(I$7/I32)))</f>
        <v>0</v>
      </c>
      <c r="V32" s="17">
        <f aca="true" t="shared" si="7" ref="V32:V53">IF(OR(J32="",J32="-"),0,J$8*(101+1000*LOG10(J$7/J32)))</f>
        <v>0</v>
      </c>
      <c r="W32" s="17">
        <f aca="true" t="shared" si="8" ref="W32:W53">IF(OR(K32="",K32="-"),0,K$8*(101+1000*LOG10(K$7/K32)))</f>
        <v>0</v>
      </c>
      <c r="X32" s="17">
        <f aca="true" t="shared" si="9" ref="X32:X53">IF(OR(L32="",L32="-"),0,L$8*(101+1000*LOG10(L$7/L32)))</f>
        <v>0</v>
      </c>
      <c r="Y32" s="17">
        <f aca="true" t="shared" si="10" ref="Y32:Y53">IF(OR(M32="",M32="-"),0,M$8*(101+1000*LOG10(M$7/M32)))</f>
        <v>0</v>
      </c>
      <c r="Z32" s="17">
        <f aca="true" t="shared" si="11" ref="Z32:Z53">IF(OR(N32="",N32="-"),0,N$8*(101+1000*LOG10(N$7/N32)))</f>
        <v>0</v>
      </c>
      <c r="AA32" s="17">
        <f aca="true" t="shared" si="12" ref="AA32:AA53">IF(OR(O32="",O32="-"),0,O$8*(101+1000*LOG10(O$7/O32)))</f>
        <v>0</v>
      </c>
      <c r="AB32" s="18">
        <f t="shared" si="2"/>
        <v>0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29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3">
        <f t="shared" si="3"/>
        <v>0</v>
      </c>
      <c r="Q33" s="17">
        <f aca="true" t="shared" si="13" ref="Q33:Q53">IF(OR(E33="",E33="-"),0,E$8*(101+1000*LOG10(E$7/E33)))</f>
        <v>0</v>
      </c>
      <c r="R33" s="17">
        <f aca="true" t="shared" si="14" ref="R33:R53">IF(OR(F33="",F33="-"),0,F$8*(101+1000*LOG10(F$7/F33)))</f>
        <v>0</v>
      </c>
      <c r="S33" s="17">
        <f t="shared" si="4"/>
        <v>0</v>
      </c>
      <c r="T33" s="17">
        <f t="shared" si="5"/>
        <v>0</v>
      </c>
      <c r="U33" s="17">
        <f t="shared" si="6"/>
        <v>0</v>
      </c>
      <c r="V33" s="17">
        <f t="shared" si="7"/>
        <v>0</v>
      </c>
      <c r="W33" s="17">
        <f t="shared" si="8"/>
        <v>0</v>
      </c>
      <c r="X33" s="17">
        <f t="shared" si="9"/>
        <v>0</v>
      </c>
      <c r="Y33" s="17">
        <f t="shared" si="10"/>
        <v>0</v>
      </c>
      <c r="Z33" s="17">
        <f t="shared" si="11"/>
        <v>0</v>
      </c>
      <c r="AA33" s="17">
        <f t="shared" si="12"/>
        <v>0</v>
      </c>
      <c r="AB33" s="18">
        <f t="shared" si="2"/>
        <v>0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4"/>
      <c r="C34" s="1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13">
        <f t="shared" si="3"/>
        <v>0</v>
      </c>
      <c r="Q34" s="17">
        <f t="shared" si="13"/>
        <v>0</v>
      </c>
      <c r="R34" s="17">
        <f t="shared" si="14"/>
        <v>0</v>
      </c>
      <c r="S34" s="17">
        <f t="shared" si="4"/>
        <v>0</v>
      </c>
      <c r="T34" s="17">
        <f t="shared" si="5"/>
        <v>0</v>
      </c>
      <c r="U34" s="17">
        <f t="shared" si="6"/>
        <v>0</v>
      </c>
      <c r="V34" s="17">
        <f t="shared" si="7"/>
        <v>0</v>
      </c>
      <c r="W34" s="17">
        <f t="shared" si="8"/>
        <v>0</v>
      </c>
      <c r="X34" s="17">
        <f t="shared" si="9"/>
        <v>0</v>
      </c>
      <c r="Y34" s="17">
        <f t="shared" si="10"/>
        <v>0</v>
      </c>
      <c r="Z34" s="17">
        <f t="shared" si="11"/>
        <v>0</v>
      </c>
      <c r="AA34" s="17">
        <f t="shared" si="12"/>
        <v>0</v>
      </c>
      <c r="AB34" s="18">
        <f t="shared" si="2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8"/>
      <c r="C35" s="33"/>
      <c r="D35" s="8"/>
      <c r="E35" s="8"/>
      <c r="F35" s="8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3"/>
        <v>0</v>
      </c>
      <c r="Q35" s="17">
        <f t="shared" si="13"/>
        <v>0</v>
      </c>
      <c r="R35" s="17">
        <f t="shared" si="14"/>
        <v>0</v>
      </c>
      <c r="S35" s="17">
        <f t="shared" si="4"/>
        <v>0</v>
      </c>
      <c r="T35" s="17">
        <f t="shared" si="5"/>
        <v>0</v>
      </c>
      <c r="U35" s="17">
        <f t="shared" si="6"/>
        <v>0</v>
      </c>
      <c r="V35" s="17">
        <f t="shared" si="7"/>
        <v>0</v>
      </c>
      <c r="W35" s="17">
        <f t="shared" si="8"/>
        <v>0</v>
      </c>
      <c r="X35" s="17">
        <f t="shared" si="9"/>
        <v>0</v>
      </c>
      <c r="Y35" s="17">
        <f t="shared" si="10"/>
        <v>0</v>
      </c>
      <c r="Z35" s="17">
        <f t="shared" si="11"/>
        <v>0</v>
      </c>
      <c r="AA35" s="17">
        <f t="shared" si="12"/>
        <v>0</v>
      </c>
      <c r="AB35" s="18">
        <f t="shared" si="2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3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3"/>
        <v>0</v>
      </c>
      <c r="Q36" s="17">
        <f t="shared" si="13"/>
        <v>0</v>
      </c>
      <c r="R36" s="17">
        <f t="shared" si="14"/>
        <v>0</v>
      </c>
      <c r="S36" s="17">
        <f t="shared" si="4"/>
        <v>0</v>
      </c>
      <c r="T36" s="17">
        <f t="shared" si="5"/>
        <v>0</v>
      </c>
      <c r="U36" s="17">
        <f t="shared" si="6"/>
        <v>0</v>
      </c>
      <c r="V36" s="17">
        <f t="shared" si="7"/>
        <v>0</v>
      </c>
      <c r="W36" s="17">
        <f t="shared" si="8"/>
        <v>0</v>
      </c>
      <c r="X36" s="17">
        <f t="shared" si="9"/>
        <v>0</v>
      </c>
      <c r="Y36" s="17">
        <f t="shared" si="10"/>
        <v>0</v>
      </c>
      <c r="Z36" s="17">
        <f t="shared" si="11"/>
        <v>0</v>
      </c>
      <c r="AA36" s="17">
        <f t="shared" si="12"/>
        <v>0</v>
      </c>
      <c r="AB36" s="18">
        <f t="shared" si="2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1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3"/>
        <v>0</v>
      </c>
      <c r="Q37" s="17">
        <f t="shared" si="13"/>
        <v>0</v>
      </c>
      <c r="R37" s="17">
        <f t="shared" si="14"/>
        <v>0</v>
      </c>
      <c r="S37" s="17">
        <f t="shared" si="4"/>
        <v>0</v>
      </c>
      <c r="T37" s="17">
        <f t="shared" si="5"/>
        <v>0</v>
      </c>
      <c r="U37" s="17">
        <f t="shared" si="6"/>
        <v>0</v>
      </c>
      <c r="V37" s="17">
        <f t="shared" si="7"/>
        <v>0</v>
      </c>
      <c r="W37" s="17">
        <f t="shared" si="8"/>
        <v>0</v>
      </c>
      <c r="X37" s="17">
        <f t="shared" si="9"/>
        <v>0</v>
      </c>
      <c r="Y37" s="17">
        <f t="shared" si="10"/>
        <v>0</v>
      </c>
      <c r="Z37" s="17">
        <f t="shared" si="11"/>
        <v>0</v>
      </c>
      <c r="AA37" s="17">
        <f t="shared" si="12"/>
        <v>0</v>
      </c>
      <c r="AB37" s="18">
        <f t="shared" si="2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1"/>
      <c r="F38" s="4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3"/>
        <v>0</v>
      </c>
      <c r="Q38" s="17">
        <f t="shared" si="13"/>
        <v>0</v>
      </c>
      <c r="R38" s="17">
        <f t="shared" si="14"/>
        <v>0</v>
      </c>
      <c r="S38" s="17">
        <f t="shared" si="4"/>
        <v>0</v>
      </c>
      <c r="T38" s="17">
        <f t="shared" si="5"/>
        <v>0</v>
      </c>
      <c r="U38" s="17">
        <f t="shared" si="6"/>
        <v>0</v>
      </c>
      <c r="V38" s="17">
        <f t="shared" si="7"/>
        <v>0</v>
      </c>
      <c r="W38" s="17">
        <f t="shared" si="8"/>
        <v>0</v>
      </c>
      <c r="X38" s="17">
        <f t="shared" si="9"/>
        <v>0</v>
      </c>
      <c r="Y38" s="17">
        <f t="shared" si="10"/>
        <v>0</v>
      </c>
      <c r="Z38" s="17">
        <f t="shared" si="11"/>
        <v>0</v>
      </c>
      <c r="AA38" s="17">
        <f t="shared" si="12"/>
        <v>0</v>
      </c>
      <c r="AB38" s="18">
        <f t="shared" si="2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9"/>
      <c r="F39" s="8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3"/>
        <v>0</v>
      </c>
      <c r="Q39" s="17">
        <f t="shared" si="13"/>
        <v>0</v>
      </c>
      <c r="R39" s="17">
        <f t="shared" si="14"/>
        <v>0</v>
      </c>
      <c r="S39" s="17">
        <f t="shared" si="4"/>
        <v>0</v>
      </c>
      <c r="T39" s="17">
        <f t="shared" si="5"/>
        <v>0</v>
      </c>
      <c r="U39" s="17">
        <f t="shared" si="6"/>
        <v>0</v>
      </c>
      <c r="V39" s="17">
        <f t="shared" si="7"/>
        <v>0</v>
      </c>
      <c r="W39" s="17">
        <f t="shared" si="8"/>
        <v>0</v>
      </c>
      <c r="X39" s="17">
        <f t="shared" si="9"/>
        <v>0</v>
      </c>
      <c r="Y39" s="17">
        <f t="shared" si="10"/>
        <v>0</v>
      </c>
      <c r="Z39" s="17">
        <f t="shared" si="11"/>
        <v>0</v>
      </c>
      <c r="AA39" s="17">
        <f t="shared" si="12"/>
        <v>0</v>
      </c>
      <c r="AB39" s="18">
        <f t="shared" si="2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24"/>
      <c r="D40" s="24"/>
      <c r="E40" s="8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3"/>
        <v>0</v>
      </c>
      <c r="Q40" s="17">
        <f t="shared" si="13"/>
        <v>0</v>
      </c>
      <c r="R40" s="17">
        <f t="shared" si="14"/>
        <v>0</v>
      </c>
      <c r="S40" s="17">
        <f t="shared" si="4"/>
        <v>0</v>
      </c>
      <c r="T40" s="17">
        <f t="shared" si="5"/>
        <v>0</v>
      </c>
      <c r="U40" s="17">
        <f t="shared" si="6"/>
        <v>0</v>
      </c>
      <c r="V40" s="17">
        <f t="shared" si="7"/>
        <v>0</v>
      </c>
      <c r="W40" s="17">
        <f t="shared" si="8"/>
        <v>0</v>
      </c>
      <c r="X40" s="17">
        <f t="shared" si="9"/>
        <v>0</v>
      </c>
      <c r="Y40" s="17">
        <f t="shared" si="10"/>
        <v>0</v>
      </c>
      <c r="Z40" s="17">
        <f t="shared" si="11"/>
        <v>0</v>
      </c>
      <c r="AA40" s="17">
        <f t="shared" si="12"/>
        <v>0</v>
      </c>
      <c r="AB40" s="18">
        <f t="shared" si="2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4"/>
      <c r="C41" s="1"/>
      <c r="D41" s="1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3"/>
        <v>0</v>
      </c>
      <c r="Q41" s="17">
        <f t="shared" si="13"/>
        <v>0</v>
      </c>
      <c r="R41" s="17">
        <f t="shared" si="14"/>
        <v>0</v>
      </c>
      <c r="S41" s="17">
        <f t="shared" si="4"/>
        <v>0</v>
      </c>
      <c r="T41" s="17">
        <f t="shared" si="5"/>
        <v>0</v>
      </c>
      <c r="U41" s="17">
        <f t="shared" si="6"/>
        <v>0</v>
      </c>
      <c r="V41" s="17">
        <f t="shared" si="7"/>
        <v>0</v>
      </c>
      <c r="W41" s="17">
        <f t="shared" si="8"/>
        <v>0</v>
      </c>
      <c r="X41" s="17">
        <f t="shared" si="9"/>
        <v>0</v>
      </c>
      <c r="Y41" s="17">
        <f t="shared" si="10"/>
        <v>0</v>
      </c>
      <c r="Z41" s="17">
        <f t="shared" si="11"/>
        <v>0</v>
      </c>
      <c r="AA41" s="17">
        <f t="shared" si="12"/>
        <v>0</v>
      </c>
      <c r="AB41" s="18">
        <f t="shared" si="2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8"/>
      <c r="C42" s="8"/>
      <c r="D42" s="10"/>
      <c r="E42" s="9"/>
      <c r="F42" s="8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3"/>
        <v>0</v>
      </c>
      <c r="Q42" s="17">
        <f t="shared" si="13"/>
        <v>0</v>
      </c>
      <c r="R42" s="17">
        <f t="shared" si="14"/>
        <v>0</v>
      </c>
      <c r="S42" s="17">
        <f t="shared" si="4"/>
        <v>0</v>
      </c>
      <c r="T42" s="17">
        <f t="shared" si="5"/>
        <v>0</v>
      </c>
      <c r="U42" s="17">
        <f t="shared" si="6"/>
        <v>0</v>
      </c>
      <c r="V42" s="17">
        <f t="shared" si="7"/>
        <v>0</v>
      </c>
      <c r="W42" s="17">
        <f t="shared" si="8"/>
        <v>0</v>
      </c>
      <c r="X42" s="17">
        <f t="shared" si="9"/>
        <v>0</v>
      </c>
      <c r="Y42" s="17">
        <f t="shared" si="10"/>
        <v>0</v>
      </c>
      <c r="Z42" s="17">
        <f t="shared" si="11"/>
        <v>0</v>
      </c>
      <c r="AA42" s="17">
        <f t="shared" si="12"/>
        <v>0</v>
      </c>
      <c r="AB42" s="18">
        <f t="shared" si="2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1"/>
      <c r="D43" s="12"/>
      <c r="E43" s="8"/>
      <c r="F43" s="8"/>
      <c r="G43" s="2"/>
      <c r="H43" s="2"/>
      <c r="I43" s="2"/>
      <c r="J43" s="2"/>
      <c r="K43" s="2"/>
      <c r="L43" s="2"/>
      <c r="P43" s="13">
        <f t="shared" si="3"/>
        <v>0</v>
      </c>
      <c r="Q43" s="17">
        <f t="shared" si="13"/>
        <v>0</v>
      </c>
      <c r="R43" s="17">
        <f t="shared" si="14"/>
        <v>0</v>
      </c>
      <c r="S43" s="17">
        <f t="shared" si="4"/>
        <v>0</v>
      </c>
      <c r="T43" s="17">
        <f t="shared" si="5"/>
        <v>0</v>
      </c>
      <c r="U43" s="17">
        <f t="shared" si="6"/>
        <v>0</v>
      </c>
      <c r="V43" s="17">
        <f t="shared" si="7"/>
        <v>0</v>
      </c>
      <c r="W43" s="17">
        <f t="shared" si="8"/>
        <v>0</v>
      </c>
      <c r="X43" s="17">
        <f t="shared" si="9"/>
        <v>0</v>
      </c>
      <c r="Y43" s="17">
        <f t="shared" si="10"/>
        <v>0</v>
      </c>
      <c r="Z43" s="17">
        <f t="shared" si="11"/>
        <v>0</v>
      </c>
      <c r="AA43" s="17">
        <f t="shared" si="12"/>
        <v>0</v>
      </c>
      <c r="AB43" s="18">
        <f t="shared" si="2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36</v>
      </c>
      <c r="B44" s="1"/>
      <c r="C44" s="1"/>
      <c r="D44" s="1"/>
      <c r="E44" s="8"/>
      <c r="F44" s="4"/>
      <c r="G44" s="2"/>
      <c r="H44" s="2"/>
      <c r="I44" s="2"/>
      <c r="J44" s="2"/>
      <c r="K44" s="2"/>
      <c r="L44" s="2"/>
      <c r="M44" s="2"/>
      <c r="N44" s="2"/>
      <c r="O44" s="2"/>
      <c r="P44" s="13">
        <f t="shared" si="3"/>
        <v>0</v>
      </c>
      <c r="Q44" s="17">
        <f t="shared" si="13"/>
        <v>0</v>
      </c>
      <c r="R44" s="17">
        <f t="shared" si="14"/>
        <v>0</v>
      </c>
      <c r="S44" s="17">
        <f t="shared" si="4"/>
        <v>0</v>
      </c>
      <c r="T44" s="17">
        <f t="shared" si="5"/>
        <v>0</v>
      </c>
      <c r="U44" s="17">
        <f t="shared" si="6"/>
        <v>0</v>
      </c>
      <c r="V44" s="17">
        <f t="shared" si="7"/>
        <v>0</v>
      </c>
      <c r="W44" s="17">
        <f t="shared" si="8"/>
        <v>0</v>
      </c>
      <c r="X44" s="17">
        <f t="shared" si="9"/>
        <v>0</v>
      </c>
      <c r="Y44" s="17">
        <f t="shared" si="10"/>
        <v>0</v>
      </c>
      <c r="Z44" s="17">
        <f t="shared" si="11"/>
        <v>0</v>
      </c>
      <c r="AA44" s="17">
        <f t="shared" si="12"/>
        <v>0</v>
      </c>
      <c r="AB44" s="18">
        <f t="shared" si="2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3"/>
        <v>0</v>
      </c>
      <c r="Q45" s="17">
        <f t="shared" si="13"/>
        <v>0</v>
      </c>
      <c r="R45" s="17">
        <f t="shared" si="14"/>
        <v>0</v>
      </c>
      <c r="S45" s="17">
        <f t="shared" si="4"/>
        <v>0</v>
      </c>
      <c r="T45" s="17">
        <f t="shared" si="5"/>
        <v>0</v>
      </c>
      <c r="U45" s="17">
        <f t="shared" si="6"/>
        <v>0</v>
      </c>
      <c r="V45" s="17">
        <f t="shared" si="7"/>
        <v>0</v>
      </c>
      <c r="W45" s="17">
        <f t="shared" si="8"/>
        <v>0</v>
      </c>
      <c r="X45" s="17">
        <f t="shared" si="9"/>
        <v>0</v>
      </c>
      <c r="Y45" s="17">
        <f t="shared" si="10"/>
        <v>0</v>
      </c>
      <c r="Z45" s="17">
        <f t="shared" si="11"/>
        <v>0</v>
      </c>
      <c r="AA45" s="17">
        <f t="shared" si="12"/>
        <v>0</v>
      </c>
      <c r="AB45" s="18">
        <f t="shared" si="2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38</v>
      </c>
      <c r="B46" s="8"/>
      <c r="C46" s="8"/>
      <c r="D46" s="8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3"/>
        <v>0</v>
      </c>
      <c r="Q46" s="17">
        <f t="shared" si="13"/>
        <v>0</v>
      </c>
      <c r="R46" s="17">
        <f t="shared" si="14"/>
        <v>0</v>
      </c>
      <c r="S46" s="17">
        <f t="shared" si="4"/>
        <v>0</v>
      </c>
      <c r="T46" s="17">
        <f t="shared" si="5"/>
        <v>0</v>
      </c>
      <c r="U46" s="17">
        <f t="shared" si="6"/>
        <v>0</v>
      </c>
      <c r="V46" s="17">
        <f t="shared" si="7"/>
        <v>0</v>
      </c>
      <c r="W46" s="17">
        <f t="shared" si="8"/>
        <v>0</v>
      </c>
      <c r="X46" s="17">
        <f t="shared" si="9"/>
        <v>0</v>
      </c>
      <c r="Y46" s="17">
        <f t="shared" si="10"/>
        <v>0</v>
      </c>
      <c r="Z46" s="17">
        <f t="shared" si="11"/>
        <v>0</v>
      </c>
      <c r="AA46" s="17">
        <f t="shared" si="12"/>
        <v>0</v>
      </c>
      <c r="AB46" s="18">
        <f t="shared" si="2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3"/>
        <v>0</v>
      </c>
      <c r="Q47" s="17">
        <f t="shared" si="13"/>
        <v>0</v>
      </c>
      <c r="R47" s="17">
        <f t="shared" si="14"/>
        <v>0</v>
      </c>
      <c r="S47" s="17">
        <f t="shared" si="4"/>
        <v>0</v>
      </c>
      <c r="T47" s="17">
        <f t="shared" si="5"/>
        <v>0</v>
      </c>
      <c r="U47" s="17">
        <f t="shared" si="6"/>
        <v>0</v>
      </c>
      <c r="V47" s="17">
        <f t="shared" si="7"/>
        <v>0</v>
      </c>
      <c r="W47" s="17">
        <f t="shared" si="8"/>
        <v>0</v>
      </c>
      <c r="X47" s="17">
        <f t="shared" si="9"/>
        <v>0</v>
      </c>
      <c r="Y47" s="17">
        <f t="shared" si="10"/>
        <v>0</v>
      </c>
      <c r="Z47" s="17">
        <f t="shared" si="11"/>
        <v>0</v>
      </c>
      <c r="AA47" s="17">
        <f t="shared" si="12"/>
        <v>0</v>
      </c>
      <c r="AB47" s="18">
        <f t="shared" si="2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40</v>
      </c>
      <c r="B48" s="1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3"/>
        <v>0</v>
      </c>
      <c r="Q48" s="17">
        <f t="shared" si="13"/>
        <v>0</v>
      </c>
      <c r="R48" s="17">
        <f t="shared" si="14"/>
        <v>0</v>
      </c>
      <c r="S48" s="17">
        <f t="shared" si="4"/>
        <v>0</v>
      </c>
      <c r="T48" s="17">
        <f t="shared" si="5"/>
        <v>0</v>
      </c>
      <c r="U48" s="17">
        <f t="shared" si="6"/>
        <v>0</v>
      </c>
      <c r="V48" s="17">
        <f t="shared" si="7"/>
        <v>0</v>
      </c>
      <c r="W48" s="17">
        <f t="shared" si="8"/>
        <v>0</v>
      </c>
      <c r="X48" s="17">
        <f t="shared" si="9"/>
        <v>0</v>
      </c>
      <c r="Y48" s="17">
        <f t="shared" si="10"/>
        <v>0</v>
      </c>
      <c r="Z48" s="17">
        <f t="shared" si="11"/>
        <v>0</v>
      </c>
      <c r="AA48" s="17">
        <f t="shared" si="12"/>
        <v>0</v>
      </c>
      <c r="AB48" s="18">
        <f t="shared" si="2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41</v>
      </c>
      <c r="B49" s="15"/>
      <c r="C49" s="1"/>
      <c r="D49" s="1"/>
      <c r="E49" s="8"/>
      <c r="F49" s="8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3"/>
        <v>0</v>
      </c>
      <c r="Q49" s="17">
        <f t="shared" si="13"/>
        <v>0</v>
      </c>
      <c r="R49" s="17">
        <f t="shared" si="14"/>
        <v>0</v>
      </c>
      <c r="S49" s="17">
        <f t="shared" si="4"/>
        <v>0</v>
      </c>
      <c r="T49" s="17">
        <f t="shared" si="5"/>
        <v>0</v>
      </c>
      <c r="U49" s="17">
        <f t="shared" si="6"/>
        <v>0</v>
      </c>
      <c r="V49" s="17">
        <f t="shared" si="7"/>
        <v>0</v>
      </c>
      <c r="W49" s="17">
        <f t="shared" si="8"/>
        <v>0</v>
      </c>
      <c r="X49" s="17">
        <f t="shared" si="9"/>
        <v>0</v>
      </c>
      <c r="Y49" s="17">
        <f t="shared" si="10"/>
        <v>0</v>
      </c>
      <c r="Z49" s="17">
        <f t="shared" si="11"/>
        <v>0</v>
      </c>
      <c r="AA49" s="17">
        <f t="shared" si="12"/>
        <v>0</v>
      </c>
      <c r="AB49" s="18">
        <f t="shared" si="2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42</v>
      </c>
      <c r="B50" s="1"/>
      <c r="C50" s="1"/>
      <c r="D50" s="16"/>
      <c r="E50" s="16"/>
      <c r="F50" s="16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3"/>
        <v>0</v>
      </c>
      <c r="Q50" s="17">
        <f t="shared" si="13"/>
        <v>0</v>
      </c>
      <c r="R50" s="17">
        <f t="shared" si="14"/>
        <v>0</v>
      </c>
      <c r="S50" s="17">
        <f t="shared" si="4"/>
        <v>0</v>
      </c>
      <c r="T50" s="17">
        <f t="shared" si="5"/>
        <v>0</v>
      </c>
      <c r="U50" s="17">
        <f t="shared" si="6"/>
        <v>0</v>
      </c>
      <c r="V50" s="17">
        <f t="shared" si="7"/>
        <v>0</v>
      </c>
      <c r="W50" s="17">
        <f t="shared" si="8"/>
        <v>0</v>
      </c>
      <c r="X50" s="17">
        <f t="shared" si="9"/>
        <v>0</v>
      </c>
      <c r="Y50" s="17">
        <f t="shared" si="10"/>
        <v>0</v>
      </c>
      <c r="Z50" s="17">
        <f t="shared" si="11"/>
        <v>0</v>
      </c>
      <c r="AA50" s="17">
        <f t="shared" si="12"/>
        <v>0</v>
      </c>
      <c r="AB50" s="18">
        <f t="shared" si="2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43</v>
      </c>
      <c r="B51" s="8"/>
      <c r="C51" s="11"/>
      <c r="D51" s="11"/>
      <c r="E51" s="9"/>
      <c r="F51" s="4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3"/>
        <v>0</v>
      </c>
      <c r="Q51" s="17">
        <f t="shared" si="13"/>
        <v>0</v>
      </c>
      <c r="R51" s="17">
        <f t="shared" si="14"/>
        <v>0</v>
      </c>
      <c r="S51" s="17">
        <f t="shared" si="4"/>
        <v>0</v>
      </c>
      <c r="T51" s="17">
        <f t="shared" si="5"/>
        <v>0</v>
      </c>
      <c r="U51" s="17">
        <f t="shared" si="6"/>
        <v>0</v>
      </c>
      <c r="V51" s="17">
        <f t="shared" si="7"/>
        <v>0</v>
      </c>
      <c r="W51" s="17">
        <f t="shared" si="8"/>
        <v>0</v>
      </c>
      <c r="X51" s="17">
        <f t="shared" si="9"/>
        <v>0</v>
      </c>
      <c r="Y51" s="17">
        <f t="shared" si="10"/>
        <v>0</v>
      </c>
      <c r="Z51" s="17">
        <f t="shared" si="11"/>
        <v>0</v>
      </c>
      <c r="AA51" s="17">
        <f t="shared" si="12"/>
        <v>0</v>
      </c>
      <c r="AB51" s="18">
        <f t="shared" si="2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44</v>
      </c>
      <c r="B52" s="8"/>
      <c r="C52" s="8"/>
      <c r="D52" s="9"/>
      <c r="E52" s="9"/>
      <c r="F52" s="8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3"/>
        <v>0</v>
      </c>
      <c r="Q52" s="17">
        <f t="shared" si="13"/>
        <v>0</v>
      </c>
      <c r="R52" s="17">
        <f t="shared" si="14"/>
        <v>0</v>
      </c>
      <c r="S52" s="17">
        <f t="shared" si="4"/>
        <v>0</v>
      </c>
      <c r="T52" s="17">
        <f t="shared" si="5"/>
        <v>0</v>
      </c>
      <c r="U52" s="17">
        <f t="shared" si="6"/>
        <v>0</v>
      </c>
      <c r="V52" s="17">
        <f t="shared" si="7"/>
        <v>0</v>
      </c>
      <c r="W52" s="17">
        <f t="shared" si="8"/>
        <v>0</v>
      </c>
      <c r="X52" s="17">
        <f t="shared" si="9"/>
        <v>0</v>
      </c>
      <c r="Y52" s="17">
        <f t="shared" si="10"/>
        <v>0</v>
      </c>
      <c r="Z52" s="17">
        <f t="shared" si="11"/>
        <v>0</v>
      </c>
      <c r="AA52" s="17">
        <f t="shared" si="12"/>
        <v>0</v>
      </c>
      <c r="AB52" s="18">
        <f t="shared" si="2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45</v>
      </c>
      <c r="B53" s="4"/>
      <c r="C53" s="1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3"/>
        <v>0</v>
      </c>
      <c r="Q53" s="17">
        <f t="shared" si="13"/>
        <v>0</v>
      </c>
      <c r="R53" s="17">
        <f t="shared" si="14"/>
        <v>0</v>
      </c>
      <c r="S53" s="17">
        <f t="shared" si="4"/>
        <v>0</v>
      </c>
      <c r="T53" s="17">
        <f t="shared" si="5"/>
        <v>0</v>
      </c>
      <c r="U53" s="17">
        <f t="shared" si="6"/>
        <v>0</v>
      </c>
      <c r="V53" s="17">
        <f t="shared" si="7"/>
        <v>0</v>
      </c>
      <c r="W53" s="17">
        <f t="shared" si="8"/>
        <v>0</v>
      </c>
      <c r="X53" s="17">
        <f t="shared" si="9"/>
        <v>0</v>
      </c>
      <c r="Y53" s="17">
        <f t="shared" si="10"/>
        <v>0</v>
      </c>
      <c r="Z53" s="17">
        <f t="shared" si="11"/>
        <v>0</v>
      </c>
      <c r="AA53" s="17">
        <f t="shared" si="12"/>
        <v>0</v>
      </c>
      <c r="AB53" s="18">
        <f t="shared" si="2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1">
      <selection activeCell="Q13" sqref="Q13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13</v>
      </c>
      <c r="B4" s="67"/>
      <c r="C4" s="67"/>
      <c r="D4" s="67"/>
      <c r="E4" s="67"/>
      <c r="F4" s="67"/>
      <c r="G4" s="67"/>
      <c r="H4" s="67"/>
      <c r="J4" s="40">
        <f>SUM(E7:M7)/11</f>
        <v>3.272727272727273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O7">COUNTIF(E9:E58,"&gt;0")</f>
        <v>4</v>
      </c>
      <c r="F7" s="39">
        <f t="shared" si="0"/>
        <v>6</v>
      </c>
      <c r="G7" s="39">
        <f t="shared" si="0"/>
        <v>6</v>
      </c>
      <c r="H7" s="39">
        <f t="shared" si="0"/>
        <v>7</v>
      </c>
      <c r="I7" s="39">
        <f t="shared" si="0"/>
        <v>8</v>
      </c>
      <c r="J7" s="39">
        <f t="shared" si="0"/>
        <v>5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3"/>
      <c r="C9" s="1" t="s">
        <v>87</v>
      </c>
      <c r="D9" s="46" t="s">
        <v>52</v>
      </c>
      <c r="E9" s="3"/>
      <c r="F9" s="3"/>
      <c r="G9" s="2">
        <v>2</v>
      </c>
      <c r="H9" s="2">
        <v>4</v>
      </c>
      <c r="I9" s="2">
        <v>1</v>
      </c>
      <c r="J9" s="2">
        <v>1</v>
      </c>
      <c r="K9" s="2"/>
      <c r="L9" s="2"/>
      <c r="M9" s="2"/>
      <c r="N9" s="2"/>
      <c r="O9" s="2"/>
      <c r="P9" s="13">
        <f aca="true" t="shared" si="1" ref="P9:P33">AB9</f>
        <v>2795.026904471178</v>
      </c>
      <c r="Q9" s="17">
        <f aca="true" t="shared" si="2" ref="Q9:AA9">IF(OR(E9="",E9="-"),0,E$8*(101+1000*LOG10(E$7/E9)))</f>
        <v>0</v>
      </c>
      <c r="R9" s="17">
        <f t="shared" si="2"/>
        <v>0</v>
      </c>
      <c r="S9" s="17">
        <f t="shared" si="2"/>
        <v>578.1212547196624</v>
      </c>
      <c r="T9" s="17">
        <f t="shared" si="2"/>
        <v>412.84565842355335</v>
      </c>
      <c r="U9" s="17">
        <f t="shared" si="2"/>
        <v>1004.0899869919435</v>
      </c>
      <c r="V9" s="17">
        <f t="shared" si="2"/>
        <v>799.9700043360189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2795.026904471178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1"/>
      <c r="C10" s="30" t="s">
        <v>34</v>
      </c>
      <c r="D10" s="59" t="s">
        <v>54</v>
      </c>
      <c r="E10" s="3">
        <v>1</v>
      </c>
      <c r="F10" s="3"/>
      <c r="G10" s="2">
        <v>3</v>
      </c>
      <c r="H10" s="2">
        <v>1</v>
      </c>
      <c r="I10" s="2">
        <v>4</v>
      </c>
      <c r="J10" s="2"/>
      <c r="K10" s="2"/>
      <c r="L10" s="2"/>
      <c r="M10" s="2"/>
      <c r="N10" s="2"/>
      <c r="O10" s="2"/>
      <c r="P10" s="13">
        <f t="shared" si="1"/>
        <v>2642.437630673033</v>
      </c>
      <c r="Q10" s="17">
        <f aca="true" t="shared" si="3" ref="Q10:AA33">IF(OR(E10="",E10="-"),0,E$8*(101+1000*LOG10(E$7/E10)))</f>
        <v>703.0599913279624</v>
      </c>
      <c r="R10" s="17">
        <f t="shared" si="3"/>
        <v>0</v>
      </c>
      <c r="S10" s="17">
        <f t="shared" si="3"/>
        <v>402.0299956639812</v>
      </c>
      <c r="T10" s="17">
        <f t="shared" si="3"/>
        <v>1135.3176480171082</v>
      </c>
      <c r="U10" s="17">
        <f t="shared" si="3"/>
        <v>402.0299956639812</v>
      </c>
      <c r="V10" s="17">
        <f t="shared" si="3"/>
        <v>0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8">
        <f aca="true" t="shared" si="4" ref="AB10:AB54">SUM(Q10:AA10)</f>
        <v>2642.437630673033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8"/>
      <c r="C11" s="8" t="s">
        <v>20</v>
      </c>
      <c r="D11" s="57" t="s">
        <v>134</v>
      </c>
      <c r="E11" s="9"/>
      <c r="F11" s="3"/>
      <c r="G11" s="2">
        <v>1</v>
      </c>
      <c r="H11" s="2">
        <v>2</v>
      </c>
      <c r="I11" s="2"/>
      <c r="J11" s="2"/>
      <c r="K11" s="2"/>
      <c r="L11" s="2"/>
      <c r="M11" s="2"/>
      <c r="N11" s="2"/>
      <c r="O11" s="2"/>
      <c r="P11" s="13">
        <f t="shared" si="1"/>
        <v>1653.2329036039744</v>
      </c>
      <c r="Q11" s="17">
        <f t="shared" si="3"/>
        <v>0</v>
      </c>
      <c r="R11" s="17">
        <f t="shared" si="3"/>
        <v>0</v>
      </c>
      <c r="S11" s="17">
        <f t="shared" si="3"/>
        <v>879.1512503836436</v>
      </c>
      <c r="T11" s="17">
        <f t="shared" si="3"/>
        <v>774.0816532203307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8">
        <f t="shared" si="4"/>
        <v>1653.2329036039744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3"/>
      <c r="C12" s="29" t="s">
        <v>158</v>
      </c>
      <c r="D12" s="32" t="s">
        <v>159</v>
      </c>
      <c r="E12" s="3"/>
      <c r="F12" s="3"/>
      <c r="G12" s="2"/>
      <c r="H12" s="2">
        <v>3</v>
      </c>
      <c r="I12" s="2">
        <v>2</v>
      </c>
      <c r="J12" s="2"/>
      <c r="K12" s="2"/>
      <c r="L12" s="2"/>
      <c r="M12" s="2"/>
      <c r="N12" s="2"/>
      <c r="O12" s="2"/>
      <c r="P12" s="13">
        <f t="shared" si="1"/>
        <v>1265.8321336814756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562.7721423535133</v>
      </c>
      <c r="U12" s="17">
        <f t="shared" si="3"/>
        <v>703.0599913279624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8">
        <f t="shared" si="4"/>
        <v>1265.8321336814756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4"/>
      <c r="C13" s="30" t="s">
        <v>39</v>
      </c>
      <c r="D13" s="25" t="s">
        <v>33</v>
      </c>
      <c r="E13" s="4"/>
      <c r="F13" s="4">
        <v>1</v>
      </c>
      <c r="G13" s="2"/>
      <c r="H13" s="2"/>
      <c r="I13" s="2"/>
      <c r="J13" s="2"/>
      <c r="K13" s="2"/>
      <c r="L13" s="2"/>
      <c r="M13" s="2"/>
      <c r="N13" s="2"/>
      <c r="O13" s="2"/>
      <c r="P13" s="13">
        <f t="shared" si="1"/>
        <v>879.1512503836436</v>
      </c>
      <c r="Q13" s="17">
        <f t="shared" si="3"/>
        <v>0</v>
      </c>
      <c r="R13" s="17">
        <f t="shared" si="3"/>
        <v>879.1512503836436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8">
        <f t="shared" si="4"/>
        <v>879.1512503836436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"/>
      <c r="C14" s="30" t="s">
        <v>29</v>
      </c>
      <c r="D14" s="1" t="s">
        <v>63</v>
      </c>
      <c r="E14" s="1"/>
      <c r="F14" s="8">
        <v>2</v>
      </c>
      <c r="G14" s="2"/>
      <c r="H14" s="2"/>
      <c r="I14" s="2"/>
      <c r="J14" s="2"/>
      <c r="K14" s="2"/>
      <c r="L14" s="2"/>
      <c r="M14" s="2"/>
      <c r="N14" s="2"/>
      <c r="O14" s="2"/>
      <c r="P14" s="13">
        <f t="shared" si="1"/>
        <v>578.1212547196624</v>
      </c>
      <c r="Q14" s="17">
        <f t="shared" si="3"/>
        <v>0</v>
      </c>
      <c r="R14" s="17">
        <f t="shared" si="3"/>
        <v>578.1212547196624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8">
        <f t="shared" si="4"/>
        <v>578.1212547196624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4">
        <v>11011</v>
      </c>
      <c r="C15" s="1" t="s">
        <v>135</v>
      </c>
      <c r="D15" s="4" t="s">
        <v>136</v>
      </c>
      <c r="E15" s="4"/>
      <c r="F15" s="4"/>
      <c r="G15" s="2">
        <v>5</v>
      </c>
      <c r="H15" s="2">
        <v>6</v>
      </c>
      <c r="I15" s="2">
        <v>7</v>
      </c>
      <c r="J15" s="2"/>
      <c r="K15" s="2"/>
      <c r="L15" s="2"/>
      <c r="M15" s="2"/>
      <c r="N15" s="2"/>
      <c r="O15" s="2"/>
      <c r="P15" s="13">
        <f t="shared" si="1"/>
        <v>540.7093405820474</v>
      </c>
      <c r="Q15" s="17">
        <f t="shared" si="3"/>
        <v>0</v>
      </c>
      <c r="R15" s="17">
        <f t="shared" si="3"/>
        <v>0</v>
      </c>
      <c r="S15" s="17">
        <f t="shared" si="3"/>
        <v>180.18124604762482</v>
      </c>
      <c r="T15" s="17">
        <f t="shared" si="3"/>
        <v>201.53614755673587</v>
      </c>
      <c r="U15" s="17">
        <f t="shared" si="3"/>
        <v>158.99194697768672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8">
        <f t="shared" si="4"/>
        <v>540.7093405820474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8"/>
      <c r="C16" s="8" t="s">
        <v>191</v>
      </c>
      <c r="D16" s="22" t="s">
        <v>194</v>
      </c>
      <c r="E16" s="8"/>
      <c r="F16" s="8"/>
      <c r="G16" s="2"/>
      <c r="H16" s="2"/>
      <c r="I16" s="2">
        <v>3</v>
      </c>
      <c r="J16" s="2"/>
      <c r="K16" s="2"/>
      <c r="L16" s="2"/>
      <c r="M16" s="2"/>
      <c r="N16" s="2"/>
      <c r="O16" s="2"/>
      <c r="P16" s="13">
        <f t="shared" si="1"/>
        <v>526.9687322722812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526.9687322722812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8">
        <f t="shared" si="4"/>
        <v>526.9687322722812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4"/>
      <c r="C17" s="1" t="s">
        <v>206</v>
      </c>
      <c r="D17" s="1" t="s">
        <v>207</v>
      </c>
      <c r="E17" s="3"/>
      <c r="F17" s="3"/>
      <c r="G17" s="2"/>
      <c r="H17" s="2"/>
      <c r="I17" s="2"/>
      <c r="J17" s="2">
        <v>2</v>
      </c>
      <c r="K17" s="2"/>
      <c r="L17" s="2"/>
      <c r="M17" s="2"/>
      <c r="N17" s="2"/>
      <c r="O17" s="2"/>
      <c r="P17" s="13">
        <f t="shared" si="1"/>
        <v>498.9400086720376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498.9400086720376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8">
        <f t="shared" si="4"/>
        <v>498.9400086720376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1"/>
      <c r="C18" s="30" t="s">
        <v>20</v>
      </c>
      <c r="D18" s="28"/>
      <c r="E18" s="9">
        <v>2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13">
        <f t="shared" si="1"/>
        <v>402.0299956639812</v>
      </c>
      <c r="Q18" s="17">
        <f t="shared" si="3"/>
        <v>402.0299956639812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8">
        <f t="shared" si="4"/>
        <v>402.0299956639812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4"/>
      <c r="C19" s="1" t="s">
        <v>62</v>
      </c>
      <c r="D19" s="4" t="s">
        <v>113</v>
      </c>
      <c r="E19" s="4"/>
      <c r="F19" s="4">
        <v>3</v>
      </c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402.0299956639812</v>
      </c>
      <c r="Q19" s="17">
        <f t="shared" si="3"/>
        <v>0</v>
      </c>
      <c r="R19" s="17">
        <f t="shared" si="3"/>
        <v>402.0299956639812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8">
        <f t="shared" si="4"/>
        <v>402.0299956639812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26"/>
      <c r="C20" s="30" t="s">
        <v>21</v>
      </c>
      <c r="D20" s="14"/>
      <c r="E20" s="14">
        <v>4</v>
      </c>
      <c r="F20" s="14"/>
      <c r="G20" s="2">
        <v>4</v>
      </c>
      <c r="H20" s="2"/>
      <c r="I20" s="2"/>
      <c r="J20" s="2"/>
      <c r="K20" s="2"/>
      <c r="L20" s="2"/>
      <c r="M20" s="2"/>
      <c r="N20" s="2"/>
      <c r="O20" s="2"/>
      <c r="P20" s="13">
        <f t="shared" si="1"/>
        <v>378.09125905568123</v>
      </c>
      <c r="Q20" s="17">
        <f t="shared" si="3"/>
        <v>101</v>
      </c>
      <c r="R20" s="17">
        <f t="shared" si="3"/>
        <v>0</v>
      </c>
      <c r="S20" s="17">
        <f t="shared" si="3"/>
        <v>277.09125905568123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8">
        <f t="shared" si="4"/>
        <v>378.09125905568123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8"/>
      <c r="C21" s="8" t="s">
        <v>208</v>
      </c>
      <c r="D21" s="8" t="s">
        <v>209</v>
      </c>
      <c r="E21" s="8"/>
      <c r="F21" s="8"/>
      <c r="G21" s="2"/>
      <c r="H21" s="2"/>
      <c r="I21" s="2"/>
      <c r="J21" s="2">
        <v>3</v>
      </c>
      <c r="K21" s="2"/>
      <c r="L21" s="2"/>
      <c r="M21" s="2"/>
      <c r="N21" s="2"/>
      <c r="O21" s="2"/>
      <c r="P21" s="13">
        <f t="shared" si="1"/>
        <v>322.8487496163564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322.8487496163564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8">
        <f t="shared" si="4"/>
        <v>322.8487496163564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56"/>
      <c r="C22" s="1" t="s">
        <v>192</v>
      </c>
      <c r="D22" s="1" t="s">
        <v>193</v>
      </c>
      <c r="E22" s="8"/>
      <c r="F22" s="3"/>
      <c r="G22" s="2"/>
      <c r="H22" s="2"/>
      <c r="I22" s="2">
        <v>5</v>
      </c>
      <c r="J22" s="2"/>
      <c r="K22" s="2"/>
      <c r="L22" s="2"/>
      <c r="M22" s="2"/>
      <c r="N22" s="2"/>
      <c r="O22" s="2"/>
      <c r="P22" s="13">
        <f t="shared" si="1"/>
        <v>305.1199826559248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305.1199826559248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8">
        <f t="shared" si="4"/>
        <v>305.1199826559248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4"/>
      <c r="C23" s="33" t="s">
        <v>160</v>
      </c>
      <c r="D23" s="4" t="s">
        <v>161</v>
      </c>
      <c r="E23" s="4"/>
      <c r="F23" s="4"/>
      <c r="G23" s="2"/>
      <c r="H23" s="2">
        <v>5</v>
      </c>
      <c r="I23" s="2"/>
      <c r="J23" s="2"/>
      <c r="K23" s="2"/>
      <c r="L23" s="2"/>
      <c r="M23" s="2"/>
      <c r="N23" s="2"/>
      <c r="O23" s="2"/>
      <c r="P23" s="13">
        <f t="shared" si="1"/>
        <v>296.5536428138856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296.5536428138856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8">
        <f t="shared" si="4"/>
        <v>296.5536428138856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3"/>
      <c r="C24" s="1" t="s">
        <v>28</v>
      </c>
      <c r="D24" s="1" t="s">
        <v>53</v>
      </c>
      <c r="E24" s="1"/>
      <c r="F24" s="3">
        <v>4</v>
      </c>
      <c r="G24" s="2"/>
      <c r="H24" s="2"/>
      <c r="I24" s="2"/>
      <c r="J24" s="2"/>
      <c r="K24" s="2"/>
      <c r="L24" s="2"/>
      <c r="M24" s="2"/>
      <c r="N24" s="2"/>
      <c r="O24" s="2"/>
      <c r="P24" s="13">
        <f t="shared" si="1"/>
        <v>277.09125905568123</v>
      </c>
      <c r="Q24" s="17">
        <f t="shared" si="3"/>
        <v>0</v>
      </c>
      <c r="R24" s="17">
        <f t="shared" si="3"/>
        <v>277.09125905568123</v>
      </c>
      <c r="S24" s="17">
        <f t="shared" si="3"/>
        <v>0</v>
      </c>
      <c r="T24" s="17">
        <f t="shared" si="3"/>
        <v>0</v>
      </c>
      <c r="U24" s="17">
        <f t="shared" si="3"/>
        <v>0</v>
      </c>
      <c r="V24" s="17">
        <f t="shared" si="3"/>
        <v>0</v>
      </c>
      <c r="W24" s="17">
        <f t="shared" si="3"/>
        <v>0</v>
      </c>
      <c r="X24" s="17">
        <f t="shared" si="3"/>
        <v>0</v>
      </c>
      <c r="Y24" s="17">
        <f t="shared" si="3"/>
        <v>0</v>
      </c>
      <c r="Z24" s="17">
        <f t="shared" si="3"/>
        <v>0</v>
      </c>
      <c r="AA24" s="17">
        <f t="shared" si="3"/>
        <v>0</v>
      </c>
      <c r="AB24" s="18">
        <f t="shared" si="4"/>
        <v>277.09125905568123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1"/>
      <c r="C25" s="1" t="s">
        <v>87</v>
      </c>
      <c r="D25" s="1"/>
      <c r="E25" s="3">
        <v>3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13">
        <f t="shared" si="1"/>
        <v>225.93873660829993</v>
      </c>
      <c r="Q25" s="17">
        <f t="shared" si="3"/>
        <v>225.93873660829993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0</v>
      </c>
      <c r="W25" s="17">
        <f t="shared" si="3"/>
        <v>0</v>
      </c>
      <c r="X25" s="17">
        <f t="shared" si="3"/>
        <v>0</v>
      </c>
      <c r="Y25" s="17">
        <f t="shared" si="3"/>
        <v>0</v>
      </c>
      <c r="Z25" s="17">
        <f t="shared" si="3"/>
        <v>0</v>
      </c>
      <c r="AA25" s="17">
        <f t="shared" si="3"/>
        <v>0</v>
      </c>
      <c r="AB25" s="18">
        <f t="shared" si="4"/>
        <v>225.93873660829993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8"/>
      <c r="C26" s="29" t="s">
        <v>195</v>
      </c>
      <c r="D26" s="1" t="s">
        <v>196</v>
      </c>
      <c r="E26" s="9"/>
      <c r="F26" s="3"/>
      <c r="G26" s="2"/>
      <c r="H26" s="2"/>
      <c r="I26" s="2">
        <v>6</v>
      </c>
      <c r="J26" s="2"/>
      <c r="K26" s="2"/>
      <c r="L26" s="2"/>
      <c r="M26" s="2"/>
      <c r="N26" s="2"/>
      <c r="O26" s="2"/>
      <c r="P26" s="13">
        <f t="shared" si="1"/>
        <v>225.93873660829993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225.93873660829993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8">
        <f t="shared" si="4"/>
        <v>225.93873660829993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1"/>
      <c r="C27" s="1" t="s">
        <v>210</v>
      </c>
      <c r="D27" s="1" t="s">
        <v>211</v>
      </c>
      <c r="E27" s="4"/>
      <c r="F27" s="4"/>
      <c r="G27" s="2"/>
      <c r="H27" s="2"/>
      <c r="I27" s="2"/>
      <c r="J27" s="2">
        <v>4</v>
      </c>
      <c r="K27" s="2"/>
      <c r="L27" s="2"/>
      <c r="M27" s="2"/>
      <c r="N27" s="2"/>
      <c r="O27" s="2"/>
      <c r="P27" s="13">
        <f t="shared" si="1"/>
        <v>197.9100130080564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197.9100130080564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8">
        <f t="shared" si="4"/>
        <v>197.9100130080564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3"/>
      <c r="C28" s="30" t="s">
        <v>114</v>
      </c>
      <c r="D28" s="3" t="s">
        <v>27</v>
      </c>
      <c r="E28" s="3"/>
      <c r="F28" s="3">
        <v>5</v>
      </c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180.18124604762482</v>
      </c>
      <c r="Q28" s="17">
        <f t="shared" si="3"/>
        <v>0</v>
      </c>
      <c r="R28" s="17">
        <f t="shared" si="3"/>
        <v>180.18124604762482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8">
        <f t="shared" si="4"/>
        <v>180.18124604762482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1"/>
      <c r="C29" s="28" t="s">
        <v>162</v>
      </c>
      <c r="D29" s="28" t="s">
        <v>163</v>
      </c>
      <c r="E29" s="3"/>
      <c r="F29" s="3"/>
      <c r="G29" s="2"/>
      <c r="H29" s="2">
        <v>7</v>
      </c>
      <c r="I29" s="2"/>
      <c r="J29" s="2"/>
      <c r="K29" s="2"/>
      <c r="L29" s="2"/>
      <c r="M29" s="2"/>
      <c r="N29" s="2"/>
      <c r="O29" s="2"/>
      <c r="P29" s="13">
        <f t="shared" si="1"/>
        <v>121.19999999999999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121.19999999999999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8">
        <f t="shared" si="4"/>
        <v>121.19999999999999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14" t="s">
        <v>116</v>
      </c>
      <c r="C30" s="1" t="s">
        <v>115</v>
      </c>
      <c r="D30" s="1"/>
      <c r="E30" s="14"/>
      <c r="F30" s="14">
        <v>6</v>
      </c>
      <c r="G30" s="2"/>
      <c r="H30" s="3"/>
      <c r="I30" s="3"/>
      <c r="J30" s="2"/>
      <c r="K30" s="2"/>
      <c r="L30" s="2"/>
      <c r="M30" s="2"/>
      <c r="N30" s="2"/>
      <c r="O30" s="2"/>
      <c r="P30" s="13">
        <f t="shared" si="1"/>
        <v>101</v>
      </c>
      <c r="Q30" s="17">
        <f t="shared" si="3"/>
        <v>0</v>
      </c>
      <c r="R30" s="17">
        <f t="shared" si="3"/>
        <v>101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>
        <f t="shared" si="4"/>
        <v>101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1" t="s">
        <v>139</v>
      </c>
      <c r="C31" s="28" t="s">
        <v>137</v>
      </c>
      <c r="D31" s="28" t="s">
        <v>138</v>
      </c>
      <c r="E31" s="3"/>
      <c r="F31" s="3"/>
      <c r="G31" s="2">
        <v>6</v>
      </c>
      <c r="H31" s="2"/>
      <c r="I31" s="2"/>
      <c r="J31" s="2"/>
      <c r="K31" s="2"/>
      <c r="L31" s="2"/>
      <c r="M31" s="2"/>
      <c r="N31" s="2"/>
      <c r="O31" s="2"/>
      <c r="P31" s="13">
        <f t="shared" si="1"/>
        <v>101</v>
      </c>
      <c r="Q31" s="17">
        <f t="shared" si="3"/>
        <v>0</v>
      </c>
      <c r="R31" s="17">
        <f t="shared" si="3"/>
        <v>0</v>
      </c>
      <c r="S31" s="17">
        <f t="shared" si="3"/>
        <v>101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8">
        <f t="shared" si="4"/>
        <v>101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3"/>
      <c r="C32" s="33" t="s">
        <v>197</v>
      </c>
      <c r="D32" s="61" t="s">
        <v>198</v>
      </c>
      <c r="E32" s="3"/>
      <c r="F32" s="3"/>
      <c r="G32" s="2"/>
      <c r="H32" s="2"/>
      <c r="I32" s="2">
        <v>8</v>
      </c>
      <c r="J32" s="2"/>
      <c r="K32" s="2"/>
      <c r="L32" s="2"/>
      <c r="M32" s="2"/>
      <c r="N32" s="2"/>
      <c r="O32" s="2"/>
      <c r="P32" s="13">
        <f t="shared" si="1"/>
        <v>101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101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8">
        <f t="shared" si="4"/>
        <v>101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 t="s">
        <v>212</v>
      </c>
      <c r="D33" s="1" t="s">
        <v>213</v>
      </c>
      <c r="E33" s="1"/>
      <c r="F33" s="3"/>
      <c r="G33" s="2"/>
      <c r="H33" s="2"/>
      <c r="I33" s="2"/>
      <c r="J33" s="2">
        <v>5</v>
      </c>
      <c r="K33" s="2"/>
      <c r="L33" s="2"/>
      <c r="M33" s="2"/>
      <c r="N33" s="2"/>
      <c r="O33" s="2"/>
      <c r="P33" s="13">
        <f t="shared" si="1"/>
        <v>101</v>
      </c>
      <c r="Q33" s="17">
        <f t="shared" si="3"/>
        <v>0</v>
      </c>
      <c r="R33" s="17">
        <f t="shared" si="3"/>
        <v>0</v>
      </c>
      <c r="S33" s="17">
        <f aca="true" t="shared" si="5" ref="S33:S54">IF(OR(G33="",G33="-"),0,G$8*(101+1000*LOG10(G$7/G33)))</f>
        <v>0</v>
      </c>
      <c r="T33" s="17">
        <f aca="true" t="shared" si="6" ref="T33:T54">IF(OR(H33="",H33="-"),0,H$8*(101+1000*LOG10(H$7/H33)))</f>
        <v>0</v>
      </c>
      <c r="U33" s="17">
        <f aca="true" t="shared" si="7" ref="U33:U54">IF(OR(I33="",I33="-"),0,I$8*(101+1000*LOG10(I$7/I33)))</f>
        <v>0</v>
      </c>
      <c r="V33" s="17">
        <f aca="true" t="shared" si="8" ref="V33:V54">IF(OR(J33="",J33="-"),0,J$8*(101+1000*LOG10(J$7/J33)))</f>
        <v>101</v>
      </c>
      <c r="W33" s="17">
        <f aca="true" t="shared" si="9" ref="W33:W54">IF(OR(K33="",K33="-"),0,K$8*(101+1000*LOG10(K$7/K33)))</f>
        <v>0</v>
      </c>
      <c r="X33" s="17">
        <f aca="true" t="shared" si="10" ref="X33:X54">IF(OR(L33="",L33="-"),0,L$8*(101+1000*LOG10(L$7/L33)))</f>
        <v>0</v>
      </c>
      <c r="Y33" s="17">
        <f aca="true" t="shared" si="11" ref="Y33:Y54">IF(OR(M33="",M33="-"),0,M$8*(101+1000*LOG10(M$7/M33)))</f>
        <v>0</v>
      </c>
      <c r="Z33" s="17">
        <f aca="true" t="shared" si="12" ref="Z33:Z54">IF(OR(N33="",N33="-"),0,N$8*(101+1000*LOG10(N$7/N33)))</f>
        <v>0</v>
      </c>
      <c r="AA33" s="17">
        <f aca="true" t="shared" si="13" ref="AA33:AA54">IF(OR(O33="",O33="-"),0,O$8*(101+1000*LOG10(O$7/O33)))</f>
        <v>0</v>
      </c>
      <c r="AB33" s="18">
        <f t="shared" si="4"/>
        <v>101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3">
        <f aca="true" t="shared" si="14" ref="P34:P54">AB34</f>
        <v>0</v>
      </c>
      <c r="Q34" s="17">
        <f aca="true" t="shared" si="15" ref="Q34:Q54">IF(OR(E34="",E34="-"),0,E$8*(101+1000*LOG10(E$7/E34)))</f>
        <v>0</v>
      </c>
      <c r="R34" s="17">
        <f aca="true" t="shared" si="16" ref="R34:R54">IF(OR(F34="",F34="-"),0,F$8*(101+1000*LOG10(F$7/F34)))</f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4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4"/>
        <v>0</v>
      </c>
      <c r="Q35" s="17">
        <f t="shared" si="15"/>
        <v>0</v>
      </c>
      <c r="R35" s="17">
        <f t="shared" si="16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4"/>
        <v>0</v>
      </c>
      <c r="Q36" s="17">
        <f t="shared" si="15"/>
        <v>0</v>
      </c>
      <c r="R36" s="17">
        <f t="shared" si="16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4"/>
        <v>0</v>
      </c>
      <c r="Q37" s="17">
        <f t="shared" si="15"/>
        <v>0</v>
      </c>
      <c r="R37" s="17">
        <f t="shared" si="16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4"/>
        <v>0</v>
      </c>
      <c r="Q48" s="17">
        <f t="shared" si="15"/>
        <v>0</v>
      </c>
      <c r="R48" s="17">
        <f t="shared" si="16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4"/>
        <v>0</v>
      </c>
      <c r="Q49" s="17">
        <f t="shared" si="15"/>
        <v>0</v>
      </c>
      <c r="R49" s="17">
        <f t="shared" si="16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4"/>
        <v>0</v>
      </c>
      <c r="Q50" s="17">
        <f t="shared" si="15"/>
        <v>0</v>
      </c>
      <c r="R50" s="17">
        <f t="shared" si="16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4"/>
        <v>0</v>
      </c>
      <c r="Q51" s="17">
        <f t="shared" si="15"/>
        <v>0</v>
      </c>
      <c r="R51" s="17">
        <f t="shared" si="16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4"/>
  <sheetViews>
    <sheetView zoomScale="70" zoomScaleNormal="70" zoomScalePageLayoutView="0" workbookViewId="0" topLeftCell="B1">
      <selection activeCell="R28" sqref="R28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35</v>
      </c>
      <c r="B4" s="67"/>
      <c r="C4" s="67"/>
      <c r="D4" s="67"/>
      <c r="E4" s="67"/>
      <c r="F4" s="67"/>
      <c r="G4" s="67"/>
      <c r="H4" s="67"/>
      <c r="J4" s="40">
        <f>SUM(E7:M7)/11</f>
        <v>3.4545454545454546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O7">COUNTIF(E9:E58,"&gt;0")</f>
        <v>8</v>
      </c>
      <c r="F7" s="39">
        <f t="shared" si="0"/>
        <v>6</v>
      </c>
      <c r="G7" s="39">
        <f t="shared" si="0"/>
        <v>8</v>
      </c>
      <c r="H7" s="39">
        <f t="shared" si="0"/>
        <v>6</v>
      </c>
      <c r="I7" s="39">
        <f t="shared" si="0"/>
        <v>4</v>
      </c>
      <c r="J7" s="39">
        <f t="shared" si="0"/>
        <v>6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1" t="s">
        <v>67</v>
      </c>
      <c r="C9" s="30" t="s">
        <v>66</v>
      </c>
      <c r="D9" s="45"/>
      <c r="E9" s="3">
        <v>1</v>
      </c>
      <c r="F9" s="3"/>
      <c r="G9" s="2">
        <v>2</v>
      </c>
      <c r="H9" s="2">
        <v>1</v>
      </c>
      <c r="I9" s="2"/>
      <c r="J9" s="2">
        <v>1</v>
      </c>
      <c r="K9" s="2"/>
      <c r="L9" s="2"/>
      <c r="M9" s="2"/>
      <c r="N9" s="2"/>
      <c r="O9" s="2"/>
      <c r="P9" s="13">
        <f aca="true" t="shared" si="1" ref="P9:P33">AB9</f>
        <v>3641.2827291639223</v>
      </c>
      <c r="Q9" s="17">
        <f aca="true" t="shared" si="2" ref="Q9:AA9">IF(OR(E9="",E9="-"),0,E$8*(101+1000*LOG10(E$7/E9)))</f>
        <v>1004.0899869919435</v>
      </c>
      <c r="R9" s="17">
        <f t="shared" si="2"/>
        <v>0</v>
      </c>
      <c r="S9" s="17">
        <f t="shared" si="2"/>
        <v>703.0599913279624</v>
      </c>
      <c r="T9" s="17">
        <f t="shared" si="2"/>
        <v>1054.9815004603722</v>
      </c>
      <c r="U9" s="17">
        <f t="shared" si="2"/>
        <v>0</v>
      </c>
      <c r="V9" s="17">
        <f t="shared" si="2"/>
        <v>879.1512503836436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3641.2827291639223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8"/>
      <c r="C10" s="8" t="s">
        <v>142</v>
      </c>
      <c r="D10" s="22" t="s">
        <v>143</v>
      </c>
      <c r="E10" s="8"/>
      <c r="F10" s="8"/>
      <c r="G10" s="2">
        <v>6</v>
      </c>
      <c r="H10" s="2">
        <v>4</v>
      </c>
      <c r="I10" s="2">
        <v>1</v>
      </c>
      <c r="J10" s="2">
        <v>2</v>
      </c>
      <c r="K10" s="2"/>
      <c r="L10" s="2"/>
      <c r="M10" s="2"/>
      <c r="N10" s="2"/>
      <c r="O10" s="2"/>
      <c r="P10" s="13">
        <f t="shared" si="1"/>
        <v>1839.6294935227422</v>
      </c>
      <c r="Q10" s="17">
        <f aca="true" t="shared" si="3" ref="Q10:AA33">IF(OR(E10="",E10="-"),0,E$8*(101+1000*LOG10(E$7/E10)))</f>
        <v>0</v>
      </c>
      <c r="R10" s="17">
        <f t="shared" si="3"/>
        <v>0</v>
      </c>
      <c r="S10" s="17">
        <f t="shared" si="3"/>
        <v>225.93873660829993</v>
      </c>
      <c r="T10" s="17">
        <f t="shared" si="3"/>
        <v>332.5095108668175</v>
      </c>
      <c r="U10" s="17">
        <f t="shared" si="3"/>
        <v>703.0599913279624</v>
      </c>
      <c r="V10" s="17">
        <f t="shared" si="3"/>
        <v>578.1212547196624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8">
        <f aca="true" t="shared" si="4" ref="AB10:AB54">SUM(Q10:AA10)</f>
        <v>1839.6294935227422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3"/>
      <c r="C11" s="29" t="s">
        <v>41</v>
      </c>
      <c r="D11" s="32" t="s">
        <v>140</v>
      </c>
      <c r="E11" s="3"/>
      <c r="F11" s="3"/>
      <c r="G11" s="2">
        <v>1</v>
      </c>
      <c r="H11" s="2">
        <v>2</v>
      </c>
      <c r="I11" s="2"/>
      <c r="J11" s="2"/>
      <c r="K11" s="2"/>
      <c r="L11" s="2"/>
      <c r="M11" s="2"/>
      <c r="N11" s="2"/>
      <c r="O11" s="2"/>
      <c r="P11" s="13">
        <f t="shared" si="1"/>
        <v>1697.8354926555385</v>
      </c>
      <c r="Q11" s="17">
        <f t="shared" si="3"/>
        <v>0</v>
      </c>
      <c r="R11" s="17">
        <f t="shared" si="3"/>
        <v>0</v>
      </c>
      <c r="S11" s="17">
        <f t="shared" si="3"/>
        <v>1004.0899869919435</v>
      </c>
      <c r="T11" s="17">
        <f t="shared" si="3"/>
        <v>693.7455056635948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8">
        <f t="shared" si="4"/>
        <v>1697.8354926555385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3"/>
      <c r="C12" s="30" t="s">
        <v>69</v>
      </c>
      <c r="D12" s="32" t="s">
        <v>94</v>
      </c>
      <c r="E12" s="3"/>
      <c r="F12" s="3">
        <v>1</v>
      </c>
      <c r="G12" s="2">
        <v>4</v>
      </c>
      <c r="H12" s="2"/>
      <c r="I12" s="2">
        <v>3</v>
      </c>
      <c r="J12" s="2"/>
      <c r="K12" s="2"/>
      <c r="L12" s="2"/>
      <c r="M12" s="2"/>
      <c r="N12" s="2"/>
      <c r="O12" s="2"/>
      <c r="P12" s="13">
        <f t="shared" si="1"/>
        <v>1507.1199826559248</v>
      </c>
      <c r="Q12" s="17">
        <f t="shared" si="3"/>
        <v>0</v>
      </c>
      <c r="R12" s="17">
        <f t="shared" si="3"/>
        <v>879.1512503836436</v>
      </c>
      <c r="S12" s="17">
        <f t="shared" si="3"/>
        <v>402.0299956639812</v>
      </c>
      <c r="T12" s="17">
        <f t="shared" si="3"/>
        <v>0</v>
      </c>
      <c r="U12" s="17">
        <f t="shared" si="3"/>
        <v>225.93873660829993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8">
        <f t="shared" si="4"/>
        <v>1507.1199826559248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26"/>
      <c r="C13" s="30" t="s">
        <v>47</v>
      </c>
      <c r="D13" s="47" t="s">
        <v>51</v>
      </c>
      <c r="E13" s="14">
        <v>4</v>
      </c>
      <c r="F13" s="14"/>
      <c r="G13" s="2">
        <v>8</v>
      </c>
      <c r="H13" s="2">
        <v>6</v>
      </c>
      <c r="I13" s="2"/>
      <c r="J13" s="2">
        <v>5</v>
      </c>
      <c r="K13" s="2"/>
      <c r="L13" s="2"/>
      <c r="M13" s="2"/>
      <c r="N13" s="2"/>
      <c r="O13" s="2"/>
      <c r="P13" s="13">
        <f t="shared" si="1"/>
        <v>804.411241711606</v>
      </c>
      <c r="Q13" s="17">
        <f t="shared" si="3"/>
        <v>402.0299956639812</v>
      </c>
      <c r="R13" s="17">
        <f t="shared" si="3"/>
        <v>0</v>
      </c>
      <c r="S13" s="17">
        <f t="shared" si="3"/>
        <v>101</v>
      </c>
      <c r="T13" s="17">
        <f t="shared" si="3"/>
        <v>121.19999999999999</v>
      </c>
      <c r="U13" s="17">
        <f t="shared" si="3"/>
        <v>0</v>
      </c>
      <c r="V13" s="17">
        <f t="shared" si="3"/>
        <v>180.18124604762482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8">
        <f t="shared" si="4"/>
        <v>804.411241711606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"/>
      <c r="C14" s="30" t="s">
        <v>88</v>
      </c>
      <c r="D14" s="28"/>
      <c r="E14" s="9">
        <v>2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13">
        <f t="shared" si="1"/>
        <v>703.0599913279624</v>
      </c>
      <c r="Q14" s="17">
        <f t="shared" si="3"/>
        <v>703.0599913279624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8">
        <f t="shared" si="4"/>
        <v>703.0599913279624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4" t="s">
        <v>50</v>
      </c>
      <c r="C15" s="30" t="s">
        <v>43</v>
      </c>
      <c r="D15" s="4"/>
      <c r="E15" s="4"/>
      <c r="F15" s="4"/>
      <c r="G15" s="2">
        <v>3</v>
      </c>
      <c r="H15" s="2"/>
      <c r="I15" s="2">
        <v>4</v>
      </c>
      <c r="J15" s="2"/>
      <c r="K15" s="2"/>
      <c r="L15" s="2"/>
      <c r="M15" s="2"/>
      <c r="N15" s="2"/>
      <c r="O15" s="2"/>
      <c r="P15" s="13">
        <f t="shared" si="1"/>
        <v>627.9687322722812</v>
      </c>
      <c r="Q15" s="17">
        <f t="shared" si="3"/>
        <v>0</v>
      </c>
      <c r="R15" s="17">
        <f t="shared" si="3"/>
        <v>0</v>
      </c>
      <c r="S15" s="17">
        <f t="shared" si="3"/>
        <v>526.9687322722812</v>
      </c>
      <c r="T15" s="17">
        <f t="shared" si="3"/>
        <v>0</v>
      </c>
      <c r="U15" s="17">
        <f t="shared" si="3"/>
        <v>101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8">
        <f t="shared" si="4"/>
        <v>627.9687322722812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14">
        <v>682</v>
      </c>
      <c r="C16" s="1" t="s">
        <v>95</v>
      </c>
      <c r="D16" s="1"/>
      <c r="E16" s="14"/>
      <c r="F16" s="14">
        <v>2</v>
      </c>
      <c r="G16" s="2"/>
      <c r="H16" s="3"/>
      <c r="I16" s="3"/>
      <c r="J16" s="2"/>
      <c r="K16" s="2"/>
      <c r="L16" s="2"/>
      <c r="M16" s="2"/>
      <c r="N16" s="2"/>
      <c r="O16" s="2"/>
      <c r="P16" s="13">
        <f t="shared" si="1"/>
        <v>578.1212547196624</v>
      </c>
      <c r="Q16" s="17">
        <f t="shared" si="3"/>
        <v>0</v>
      </c>
      <c r="R16" s="17">
        <f t="shared" si="3"/>
        <v>578.1212547196624</v>
      </c>
      <c r="S16" s="17">
        <f t="shared" si="3"/>
        <v>0</v>
      </c>
      <c r="T16" s="17">
        <f t="shared" si="3"/>
        <v>0</v>
      </c>
      <c r="U16" s="17">
        <f t="shared" si="3"/>
        <v>0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8">
        <f t="shared" si="4"/>
        <v>578.1212547196624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1"/>
      <c r="C17" s="1" t="s">
        <v>89</v>
      </c>
      <c r="D17" s="1"/>
      <c r="E17" s="3">
        <v>3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13">
        <f t="shared" si="1"/>
        <v>526.9687322722812</v>
      </c>
      <c r="Q17" s="17">
        <f t="shared" si="3"/>
        <v>526.9687322722812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8">
        <f t="shared" si="4"/>
        <v>526.9687322722812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8" t="s">
        <v>180</v>
      </c>
      <c r="C18" s="29" t="s">
        <v>179</v>
      </c>
      <c r="D18" s="1"/>
      <c r="E18" s="9"/>
      <c r="F18" s="3"/>
      <c r="G18" s="2"/>
      <c r="H18" s="2">
        <v>3</v>
      </c>
      <c r="I18" s="2"/>
      <c r="J18" s="2"/>
      <c r="K18" s="2"/>
      <c r="L18" s="2"/>
      <c r="M18" s="2"/>
      <c r="N18" s="2"/>
      <c r="O18" s="2"/>
      <c r="P18" s="13">
        <f t="shared" si="1"/>
        <v>482.43599479677744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482.43599479677744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8">
        <f t="shared" si="4"/>
        <v>482.43599479677744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8" t="s">
        <v>98</v>
      </c>
      <c r="C19" s="8" t="s">
        <v>96</v>
      </c>
      <c r="D19" s="9"/>
      <c r="E19" s="9"/>
      <c r="F19" s="3">
        <v>3</v>
      </c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402.0299956639812</v>
      </c>
      <c r="Q19" s="17">
        <f t="shared" si="3"/>
        <v>0</v>
      </c>
      <c r="R19" s="17">
        <f t="shared" si="3"/>
        <v>402.0299956639812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8">
        <f t="shared" si="4"/>
        <v>402.0299956639812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4"/>
      <c r="C20" s="1" t="s">
        <v>199</v>
      </c>
      <c r="D20" s="1" t="s">
        <v>200</v>
      </c>
      <c r="E20" s="3"/>
      <c r="F20" s="3"/>
      <c r="G20" s="2"/>
      <c r="H20" s="2"/>
      <c r="I20" s="2">
        <v>2</v>
      </c>
      <c r="J20" s="2"/>
      <c r="K20" s="2"/>
      <c r="L20" s="2"/>
      <c r="M20" s="2"/>
      <c r="N20" s="2"/>
      <c r="O20" s="2"/>
      <c r="P20" s="13">
        <f t="shared" si="1"/>
        <v>402.0299956639812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402.0299956639812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8">
        <f t="shared" si="4"/>
        <v>402.0299956639812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8"/>
      <c r="C21" s="8" t="s">
        <v>214</v>
      </c>
      <c r="D21" s="8" t="s">
        <v>215</v>
      </c>
      <c r="E21" s="8"/>
      <c r="F21" s="8"/>
      <c r="G21" s="2"/>
      <c r="H21" s="2"/>
      <c r="I21" s="2"/>
      <c r="J21" s="2">
        <v>3</v>
      </c>
      <c r="K21" s="2"/>
      <c r="L21" s="2"/>
      <c r="M21" s="2"/>
      <c r="N21" s="2"/>
      <c r="O21" s="2"/>
      <c r="P21" s="13">
        <f t="shared" si="1"/>
        <v>402.0299956639812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402.0299956639812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8">
        <f t="shared" si="4"/>
        <v>402.0299956639812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58"/>
      <c r="C22" s="30" t="s">
        <v>90</v>
      </c>
      <c r="D22" s="4"/>
      <c r="E22" s="4">
        <v>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13">
        <f t="shared" si="1"/>
        <v>305.1199826559248</v>
      </c>
      <c r="Q22" s="17">
        <f t="shared" si="3"/>
        <v>305.1199826559248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8">
        <f t="shared" si="4"/>
        <v>305.1199826559248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1"/>
      <c r="C23" s="28" t="s">
        <v>48</v>
      </c>
      <c r="D23" s="28" t="s">
        <v>141</v>
      </c>
      <c r="E23" s="3"/>
      <c r="F23" s="3"/>
      <c r="G23" s="2">
        <v>5</v>
      </c>
      <c r="H23" s="2"/>
      <c r="I23" s="2"/>
      <c r="J23" s="2"/>
      <c r="K23" s="2"/>
      <c r="L23" s="2"/>
      <c r="M23" s="2"/>
      <c r="N23" s="2"/>
      <c r="O23" s="2"/>
      <c r="P23" s="13">
        <f t="shared" si="1"/>
        <v>305.1199826559248</v>
      </c>
      <c r="Q23" s="17">
        <f t="shared" si="3"/>
        <v>0</v>
      </c>
      <c r="R23" s="17">
        <f t="shared" si="3"/>
        <v>0</v>
      </c>
      <c r="S23" s="17">
        <f t="shared" si="3"/>
        <v>305.1199826559248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8">
        <f t="shared" si="4"/>
        <v>305.1199826559248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3" t="s">
        <v>98</v>
      </c>
      <c r="C24" s="1" t="s">
        <v>97</v>
      </c>
      <c r="D24" s="1" t="s">
        <v>100</v>
      </c>
      <c r="E24" s="3"/>
      <c r="F24" s="3">
        <v>4</v>
      </c>
      <c r="G24" s="2"/>
      <c r="H24" s="2"/>
      <c r="I24" s="2"/>
      <c r="J24" s="2"/>
      <c r="K24" s="2"/>
      <c r="L24" s="2"/>
      <c r="M24" s="2"/>
      <c r="N24" s="2"/>
      <c r="O24" s="2"/>
      <c r="P24" s="13">
        <f t="shared" si="1"/>
        <v>277.09125905568123</v>
      </c>
      <c r="Q24" s="17">
        <f t="shared" si="3"/>
        <v>0</v>
      </c>
      <c r="R24" s="17">
        <f t="shared" si="3"/>
        <v>277.09125905568123</v>
      </c>
      <c r="S24" s="17">
        <f t="shared" si="3"/>
        <v>0</v>
      </c>
      <c r="T24" s="17">
        <f t="shared" si="3"/>
        <v>0</v>
      </c>
      <c r="U24" s="17">
        <f t="shared" si="3"/>
        <v>0</v>
      </c>
      <c r="V24" s="17">
        <f t="shared" si="3"/>
        <v>0</v>
      </c>
      <c r="W24" s="17">
        <f t="shared" si="3"/>
        <v>0</v>
      </c>
      <c r="X24" s="17">
        <f t="shared" si="3"/>
        <v>0</v>
      </c>
      <c r="Y24" s="17">
        <f t="shared" si="3"/>
        <v>0</v>
      </c>
      <c r="Z24" s="17">
        <f t="shared" si="3"/>
        <v>0</v>
      </c>
      <c r="AA24" s="17">
        <f t="shared" si="3"/>
        <v>0</v>
      </c>
      <c r="AB24" s="18">
        <f t="shared" si="4"/>
        <v>277.09125905568123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1"/>
      <c r="C25" s="1" t="s">
        <v>216</v>
      </c>
      <c r="D25" s="1" t="s">
        <v>217</v>
      </c>
      <c r="E25" s="4"/>
      <c r="F25" s="4"/>
      <c r="G25" s="2"/>
      <c r="H25" s="2"/>
      <c r="I25" s="2"/>
      <c r="J25" s="2">
        <v>4</v>
      </c>
      <c r="K25" s="2"/>
      <c r="L25" s="2"/>
      <c r="M25" s="2"/>
      <c r="N25" s="2"/>
      <c r="O25" s="2"/>
      <c r="P25" s="13">
        <f t="shared" si="1"/>
        <v>277.09125905568123</v>
      </c>
      <c r="Q25" s="17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277.09125905568123</v>
      </c>
      <c r="W25" s="17">
        <f t="shared" si="3"/>
        <v>0</v>
      </c>
      <c r="X25" s="17">
        <f t="shared" si="3"/>
        <v>0</v>
      </c>
      <c r="Y25" s="17">
        <f t="shared" si="3"/>
        <v>0</v>
      </c>
      <c r="Z25" s="17">
        <f t="shared" si="3"/>
        <v>0</v>
      </c>
      <c r="AA25" s="17">
        <f t="shared" si="3"/>
        <v>0</v>
      </c>
      <c r="AB25" s="18">
        <f t="shared" si="4"/>
        <v>277.09125905568123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1"/>
      <c r="C26" s="30" t="s">
        <v>91</v>
      </c>
      <c r="D26" s="1"/>
      <c r="E26" s="1">
        <v>6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13">
        <f t="shared" si="1"/>
        <v>225.93873660829993</v>
      </c>
      <c r="Q26" s="17">
        <f t="shared" si="3"/>
        <v>225.93873660829993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8">
        <f t="shared" si="4"/>
        <v>225.93873660829993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3"/>
      <c r="C27" s="33" t="s">
        <v>182</v>
      </c>
      <c r="D27" s="3" t="s">
        <v>183</v>
      </c>
      <c r="E27" s="3"/>
      <c r="F27" s="3"/>
      <c r="G27" s="2"/>
      <c r="H27" s="2">
        <v>5</v>
      </c>
      <c r="I27" s="2"/>
      <c r="J27" s="2"/>
      <c r="K27" s="2"/>
      <c r="L27" s="2"/>
      <c r="M27" s="2"/>
      <c r="N27" s="2"/>
      <c r="O27" s="2"/>
      <c r="P27" s="13">
        <f t="shared" si="1"/>
        <v>216.21749525714978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216.21749525714978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8">
        <f t="shared" si="4"/>
        <v>216.21749525714978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4">
        <v>93</v>
      </c>
      <c r="C28" s="1" t="s">
        <v>99</v>
      </c>
      <c r="D28" s="4"/>
      <c r="E28" s="4"/>
      <c r="F28" s="4">
        <v>5</v>
      </c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180.18124604762482</v>
      </c>
      <c r="Q28" s="17">
        <f t="shared" si="3"/>
        <v>0</v>
      </c>
      <c r="R28" s="17">
        <f t="shared" si="3"/>
        <v>180.18124604762482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8">
        <f t="shared" si="4"/>
        <v>180.18124604762482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4"/>
      <c r="C29" s="1" t="s">
        <v>92</v>
      </c>
      <c r="D29" s="4"/>
      <c r="E29" s="4">
        <v>7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13">
        <f t="shared" si="1"/>
        <v>158.99194697768672</v>
      </c>
      <c r="Q29" s="17">
        <f t="shared" si="3"/>
        <v>158.99194697768672</v>
      </c>
      <c r="R29" s="17">
        <f t="shared" si="3"/>
        <v>0</v>
      </c>
      <c r="S29" s="17">
        <f t="shared" si="3"/>
        <v>0</v>
      </c>
      <c r="T29" s="17">
        <f t="shared" si="3"/>
        <v>0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8">
        <f t="shared" si="4"/>
        <v>158.99194697768672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8"/>
      <c r="C30" s="1" t="s">
        <v>144</v>
      </c>
      <c r="D30" s="1" t="s">
        <v>145</v>
      </c>
      <c r="E30" s="8"/>
      <c r="F30" s="3"/>
      <c r="G30" s="2">
        <v>7</v>
      </c>
      <c r="H30" s="2"/>
      <c r="I30" s="2"/>
      <c r="J30" s="2"/>
      <c r="K30" s="2"/>
      <c r="L30" s="2"/>
      <c r="M30" s="2"/>
      <c r="N30" s="2"/>
      <c r="O30" s="2"/>
      <c r="P30" s="13">
        <f t="shared" si="1"/>
        <v>158.99194697768672</v>
      </c>
      <c r="Q30" s="17">
        <f t="shared" si="3"/>
        <v>0</v>
      </c>
      <c r="R30" s="17">
        <f t="shared" si="3"/>
        <v>0</v>
      </c>
      <c r="S30" s="17">
        <f t="shared" si="3"/>
        <v>158.99194697768672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>
        <f t="shared" si="4"/>
        <v>158.99194697768672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3"/>
      <c r="C31" s="1" t="s">
        <v>93</v>
      </c>
      <c r="D31" s="1"/>
      <c r="E31" s="1">
        <v>8</v>
      </c>
      <c r="F31" s="3"/>
      <c r="G31" s="2"/>
      <c r="H31" s="2"/>
      <c r="I31" s="2"/>
      <c r="J31" s="2"/>
      <c r="K31" s="2"/>
      <c r="L31" s="2"/>
      <c r="M31" s="2"/>
      <c r="N31" s="2"/>
      <c r="O31" s="2"/>
      <c r="P31" s="13">
        <f t="shared" si="1"/>
        <v>101</v>
      </c>
      <c r="Q31" s="17">
        <f t="shared" si="3"/>
        <v>101</v>
      </c>
      <c r="R31" s="17">
        <f t="shared" si="3"/>
        <v>0</v>
      </c>
      <c r="S31" s="17">
        <f t="shared" si="3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8">
        <f t="shared" si="4"/>
        <v>101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1" t="s">
        <v>181</v>
      </c>
      <c r="C32" s="28" t="s">
        <v>101</v>
      </c>
      <c r="D32" s="60"/>
      <c r="E32" s="3"/>
      <c r="F32" s="3">
        <v>6</v>
      </c>
      <c r="G32" s="2"/>
      <c r="H32" s="2"/>
      <c r="I32" s="2"/>
      <c r="J32" s="2"/>
      <c r="K32" s="2"/>
      <c r="L32" s="2"/>
      <c r="M32" s="2"/>
      <c r="N32" s="2"/>
      <c r="O32" s="2"/>
      <c r="P32" s="13">
        <f t="shared" si="1"/>
        <v>101</v>
      </c>
      <c r="Q32" s="17">
        <f t="shared" si="3"/>
        <v>0</v>
      </c>
      <c r="R32" s="17">
        <f t="shared" si="3"/>
        <v>101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8">
        <f t="shared" si="4"/>
        <v>101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 t="s">
        <v>218</v>
      </c>
      <c r="D33" s="1" t="s">
        <v>219</v>
      </c>
      <c r="E33" s="1"/>
      <c r="F33" s="3"/>
      <c r="G33" s="2"/>
      <c r="H33" s="2"/>
      <c r="I33" s="2"/>
      <c r="J33" s="2">
        <v>6</v>
      </c>
      <c r="K33" s="2"/>
      <c r="L33" s="2"/>
      <c r="M33" s="2"/>
      <c r="N33" s="2"/>
      <c r="O33" s="2"/>
      <c r="P33" s="13">
        <f t="shared" si="1"/>
        <v>101</v>
      </c>
      <c r="Q33" s="17">
        <f t="shared" si="3"/>
        <v>0</v>
      </c>
      <c r="R33" s="17">
        <f t="shared" si="3"/>
        <v>0</v>
      </c>
      <c r="S33" s="17">
        <f aca="true" t="shared" si="5" ref="S33:S54">IF(OR(G33="",G33="-"),0,G$8*(101+1000*LOG10(G$7/G33)))</f>
        <v>0</v>
      </c>
      <c r="T33" s="17">
        <f aca="true" t="shared" si="6" ref="T33:T54">IF(OR(H33="",H33="-"),0,H$8*(101+1000*LOG10(H$7/H33)))</f>
        <v>0</v>
      </c>
      <c r="U33" s="17">
        <f aca="true" t="shared" si="7" ref="U33:U54">IF(OR(I33="",I33="-"),0,I$8*(101+1000*LOG10(I$7/I33)))</f>
        <v>0</v>
      </c>
      <c r="V33" s="17">
        <f aca="true" t="shared" si="8" ref="V33:V54">IF(OR(J33="",J33="-"),0,J$8*(101+1000*LOG10(J$7/J33)))</f>
        <v>101</v>
      </c>
      <c r="W33" s="17">
        <f aca="true" t="shared" si="9" ref="W33:W54">IF(OR(K33="",K33="-"),0,K$8*(101+1000*LOG10(K$7/K33)))</f>
        <v>0</v>
      </c>
      <c r="X33" s="17">
        <f aca="true" t="shared" si="10" ref="X33:X54">IF(OR(L33="",L33="-"),0,L$8*(101+1000*LOG10(L$7/L33)))</f>
        <v>0</v>
      </c>
      <c r="Y33" s="17">
        <f aca="true" t="shared" si="11" ref="Y33:Y54">IF(OR(M33="",M33="-"),0,M$8*(101+1000*LOG10(M$7/M33)))</f>
        <v>0</v>
      </c>
      <c r="Z33" s="17">
        <f aca="true" t="shared" si="12" ref="Z33:Z54">IF(OR(N33="",N33="-"),0,N$8*(101+1000*LOG10(N$7/N33)))</f>
        <v>0</v>
      </c>
      <c r="AA33" s="17">
        <f aca="true" t="shared" si="13" ref="AA33:AA54">IF(OR(O33="",O33="-"),0,O$8*(101+1000*LOG10(O$7/O33)))</f>
        <v>0</v>
      </c>
      <c r="AB33" s="18">
        <f t="shared" si="4"/>
        <v>101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3">
        <f aca="true" t="shared" si="14" ref="P34:P54">AB34</f>
        <v>0</v>
      </c>
      <c r="Q34" s="17">
        <f aca="true" t="shared" si="15" ref="Q34:Q54">IF(OR(E34="",E34="-"),0,E$8*(101+1000*LOG10(E$7/E34)))</f>
        <v>0</v>
      </c>
      <c r="R34" s="17">
        <f aca="true" t="shared" si="16" ref="R34:R54">IF(OR(F34="",F34="-"),0,F$8*(101+1000*LOG10(F$7/F34)))</f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4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4"/>
        <v>0</v>
      </c>
      <c r="Q35" s="17">
        <f t="shared" si="15"/>
        <v>0</v>
      </c>
      <c r="R35" s="17">
        <f t="shared" si="16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4"/>
        <v>0</v>
      </c>
      <c r="Q36" s="17">
        <f t="shared" si="15"/>
        <v>0</v>
      </c>
      <c r="R36" s="17">
        <f t="shared" si="16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4"/>
        <v>0</v>
      </c>
      <c r="Q37" s="17">
        <f t="shared" si="15"/>
        <v>0</v>
      </c>
      <c r="R37" s="17">
        <f t="shared" si="16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4"/>
        <v>0</v>
      </c>
      <c r="Q48" s="17">
        <f t="shared" si="15"/>
        <v>0</v>
      </c>
      <c r="R48" s="17">
        <f t="shared" si="16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4"/>
        <v>0</v>
      </c>
      <c r="Q49" s="17">
        <f t="shared" si="15"/>
        <v>0</v>
      </c>
      <c r="R49" s="17">
        <f t="shared" si="16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4"/>
        <v>0</v>
      </c>
      <c r="Q50" s="17">
        <f t="shared" si="15"/>
        <v>0</v>
      </c>
      <c r="R50" s="17">
        <f t="shared" si="16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4"/>
        <v>0</v>
      </c>
      <c r="Q51" s="17">
        <f t="shared" si="15"/>
        <v>0</v>
      </c>
      <c r="R51" s="17">
        <f t="shared" si="16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5">
      <selection activeCell="C14" sqref="C14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77</v>
      </c>
      <c r="B4" s="67"/>
      <c r="C4" s="67"/>
      <c r="D4" s="67"/>
      <c r="E4" s="67"/>
      <c r="F4" s="67"/>
      <c r="G4" s="67"/>
      <c r="H4" s="67"/>
      <c r="J4" s="40">
        <f>SUM(E7:M7)/11</f>
        <v>0.45454545454545453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O7">COUNTIF(E9:E58,"&gt;0")</f>
        <v>5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1" t="s">
        <v>166</v>
      </c>
      <c r="C9" s="33" t="s">
        <v>164</v>
      </c>
      <c r="D9" s="45" t="s">
        <v>165</v>
      </c>
      <c r="E9" s="3">
        <v>1</v>
      </c>
      <c r="F9" s="3"/>
      <c r="G9" s="2"/>
      <c r="H9" s="2"/>
      <c r="I9" s="2"/>
      <c r="J9" s="2"/>
      <c r="K9" s="2"/>
      <c r="L9" s="2"/>
      <c r="M9" s="2"/>
      <c r="N9" s="2"/>
      <c r="O9" s="2"/>
      <c r="P9" s="13">
        <f aca="true" t="shared" si="1" ref="P9:P54">AB9</f>
        <v>799.9700043360189</v>
      </c>
      <c r="Q9" s="17">
        <f aca="true" t="shared" si="2" ref="Q9:AA9">IF(OR(E9="",E9="-"),0,E$8*(101+1000*LOG10(E$7/E9)))</f>
        <v>799.9700043360189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799.9700043360189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1" t="s">
        <v>175</v>
      </c>
      <c r="C10" s="33" t="s">
        <v>167</v>
      </c>
      <c r="D10" s="28" t="s">
        <v>168</v>
      </c>
      <c r="E10" s="9">
        <v>2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13">
        <f t="shared" si="1"/>
        <v>498.9400086720376</v>
      </c>
      <c r="Q10" s="17">
        <f aca="true" t="shared" si="3" ref="Q10:AA33">IF(OR(E10="",E10="-"),0,E$8*(101+1000*LOG10(E$7/E10)))</f>
        <v>498.9400086720376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8">
        <f aca="true" t="shared" si="4" ref="AB10:AB54">SUM(Q10:AA10)</f>
        <v>498.9400086720376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1" t="s">
        <v>176</v>
      </c>
      <c r="C11" s="1" t="s">
        <v>169</v>
      </c>
      <c r="D11" s="23" t="s">
        <v>170</v>
      </c>
      <c r="E11" s="3">
        <v>3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13">
        <f t="shared" si="1"/>
        <v>322.8487496163564</v>
      </c>
      <c r="Q11" s="17">
        <f t="shared" si="3"/>
        <v>322.8487496163564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8">
        <f t="shared" si="4"/>
        <v>322.8487496163564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26" t="s">
        <v>178</v>
      </c>
      <c r="C12" s="33" t="s">
        <v>171</v>
      </c>
      <c r="D12" s="47" t="s">
        <v>172</v>
      </c>
      <c r="E12" s="14">
        <v>4</v>
      </c>
      <c r="F12" s="14"/>
      <c r="G12" s="2"/>
      <c r="H12" s="2"/>
      <c r="I12" s="2"/>
      <c r="J12" s="2"/>
      <c r="K12" s="2"/>
      <c r="L12" s="2"/>
      <c r="M12" s="2"/>
      <c r="N12" s="2"/>
      <c r="O12" s="2"/>
      <c r="P12" s="13">
        <f t="shared" si="1"/>
        <v>197.9100130080564</v>
      </c>
      <c r="Q12" s="17">
        <f t="shared" si="3"/>
        <v>197.9100130080564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8">
        <f t="shared" si="4"/>
        <v>197.9100130080564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4" t="s">
        <v>177</v>
      </c>
      <c r="C13" s="33" t="s">
        <v>173</v>
      </c>
      <c r="D13" s="25" t="s">
        <v>174</v>
      </c>
      <c r="E13" s="4">
        <v>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13">
        <f t="shared" si="1"/>
        <v>101</v>
      </c>
      <c r="Q13" s="17">
        <f t="shared" si="3"/>
        <v>101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8">
        <f t="shared" si="4"/>
        <v>101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"/>
      <c r="C14" s="33"/>
      <c r="D14" s="1"/>
      <c r="E14" s="1"/>
      <c r="F14" s="8"/>
      <c r="G14" s="2"/>
      <c r="H14" s="2"/>
      <c r="I14" s="2"/>
      <c r="J14" s="2"/>
      <c r="K14" s="2"/>
      <c r="L14" s="2"/>
      <c r="M14" s="2"/>
      <c r="N14" s="2"/>
      <c r="O14" s="2"/>
      <c r="P14" s="13">
        <f t="shared" si="1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8">
        <f t="shared" si="4"/>
        <v>0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4"/>
      <c r="C15" s="1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13">
        <f t="shared" si="1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8">
        <f t="shared" si="4"/>
        <v>0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3"/>
      <c r="C16" s="1"/>
      <c r="D16" s="1"/>
      <c r="E16" s="1"/>
      <c r="F16" s="3"/>
      <c r="G16" s="2"/>
      <c r="H16" s="2"/>
      <c r="I16" s="2"/>
      <c r="J16" s="2"/>
      <c r="K16" s="2"/>
      <c r="L16" s="2"/>
      <c r="M16" s="2"/>
      <c r="N16" s="2"/>
      <c r="O16" s="2"/>
      <c r="P16" s="13">
        <f t="shared" si="1"/>
        <v>0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0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8">
        <f t="shared" si="4"/>
        <v>0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3"/>
      <c r="C17" s="3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13">
        <f t="shared" si="1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8">
        <f t="shared" si="4"/>
        <v>0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14"/>
      <c r="C18" s="1"/>
      <c r="D18" s="1"/>
      <c r="E18" s="14"/>
      <c r="F18" s="14"/>
      <c r="G18" s="2"/>
      <c r="H18" s="3"/>
      <c r="I18" s="3"/>
      <c r="J18" s="2"/>
      <c r="K18" s="2"/>
      <c r="L18" s="2"/>
      <c r="M18" s="2"/>
      <c r="N18" s="2"/>
      <c r="O18" s="2"/>
      <c r="P18" s="13">
        <f t="shared" si="1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8">
        <f t="shared" si="4"/>
        <v>0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8"/>
      <c r="C19" s="8"/>
      <c r="D19" s="9"/>
      <c r="E19" s="9"/>
      <c r="F19" s="3"/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8">
        <f t="shared" si="4"/>
        <v>0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3">
        <f t="shared" si="1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8">
        <f t="shared" si="4"/>
        <v>0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3">
        <f t="shared" si="1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0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8">
        <f t="shared" si="4"/>
        <v>0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31"/>
      <c r="C22" s="28"/>
      <c r="D22" s="28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3">
        <f t="shared" si="1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8">
        <f t="shared" si="4"/>
        <v>0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3"/>
      <c r="C23" s="29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3">
        <f t="shared" si="1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8">
        <f t="shared" si="4"/>
        <v>0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4"/>
      <c r="C24" s="33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3">
        <f t="shared" si="1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  <c r="U24" s="17">
        <f t="shared" si="3"/>
        <v>0</v>
      </c>
      <c r="V24" s="17">
        <f t="shared" si="3"/>
        <v>0</v>
      </c>
      <c r="W24" s="17">
        <f t="shared" si="3"/>
        <v>0</v>
      </c>
      <c r="X24" s="17">
        <f t="shared" si="3"/>
        <v>0</v>
      </c>
      <c r="Y24" s="17">
        <f t="shared" si="3"/>
        <v>0</v>
      </c>
      <c r="Z24" s="17">
        <f t="shared" si="3"/>
        <v>0</v>
      </c>
      <c r="AA24" s="17">
        <f t="shared" si="3"/>
        <v>0</v>
      </c>
      <c r="AB24" s="18">
        <f t="shared" si="4"/>
        <v>0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1"/>
      <c r="C25" s="28"/>
      <c r="D25" s="28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3">
        <f t="shared" si="1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0</v>
      </c>
      <c r="W25" s="17">
        <f t="shared" si="3"/>
        <v>0</v>
      </c>
      <c r="X25" s="17">
        <f t="shared" si="3"/>
        <v>0</v>
      </c>
      <c r="Y25" s="17">
        <f t="shared" si="3"/>
        <v>0</v>
      </c>
      <c r="Z25" s="17">
        <f t="shared" si="3"/>
        <v>0</v>
      </c>
      <c r="AA25" s="17">
        <f t="shared" si="3"/>
        <v>0</v>
      </c>
      <c r="AB25" s="18">
        <f t="shared" si="4"/>
        <v>0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8"/>
      <c r="C26" s="8"/>
      <c r="D26" s="22"/>
      <c r="E26" s="8"/>
      <c r="F26" s="8"/>
      <c r="G26" s="2"/>
      <c r="H26" s="2"/>
      <c r="I26" s="2"/>
      <c r="J26" s="2"/>
      <c r="K26" s="2"/>
      <c r="L26" s="2"/>
      <c r="M26" s="2"/>
      <c r="N26" s="2"/>
      <c r="O26" s="2"/>
      <c r="P26" s="13">
        <f t="shared" si="1"/>
        <v>0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8">
        <f t="shared" si="4"/>
        <v>0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8"/>
      <c r="C27" s="1"/>
      <c r="D27" s="1"/>
      <c r="E27" s="8"/>
      <c r="F27" s="3"/>
      <c r="G27" s="2"/>
      <c r="H27" s="2"/>
      <c r="I27" s="2"/>
      <c r="J27" s="2"/>
      <c r="K27" s="2"/>
      <c r="L27" s="2"/>
      <c r="M27" s="2"/>
      <c r="N27" s="2"/>
      <c r="O27" s="2"/>
      <c r="P27" s="13">
        <f t="shared" si="1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8">
        <f t="shared" si="4"/>
        <v>0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8"/>
      <c r="C28" s="29"/>
      <c r="D28" s="1"/>
      <c r="E28" s="9"/>
      <c r="F28" s="3"/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8">
        <f t="shared" si="4"/>
        <v>0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3"/>
      <c r="C29" s="3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3">
        <f t="shared" si="1"/>
        <v>0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0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8">
        <f t="shared" si="4"/>
        <v>0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3">
        <f t="shared" si="1"/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>
        <f t="shared" si="4"/>
        <v>0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8"/>
      <c r="C31" s="8"/>
      <c r="D31" s="8"/>
      <c r="E31" s="8"/>
      <c r="F31" s="8"/>
      <c r="G31" s="2"/>
      <c r="H31" s="2"/>
      <c r="I31" s="2"/>
      <c r="J31" s="2"/>
      <c r="K31" s="2"/>
      <c r="L31" s="2"/>
      <c r="M31" s="2"/>
      <c r="N31" s="2"/>
      <c r="O31" s="2"/>
      <c r="P31" s="13">
        <f t="shared" si="1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8">
        <f t="shared" si="4"/>
        <v>0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1"/>
      <c r="C32" s="1"/>
      <c r="D32" s="31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3">
        <f t="shared" si="1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8">
        <f t="shared" si="4"/>
        <v>0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3">
        <f t="shared" si="1"/>
        <v>0</v>
      </c>
      <c r="Q33" s="17">
        <f t="shared" si="3"/>
        <v>0</v>
      </c>
      <c r="R33" s="17">
        <f t="shared" si="3"/>
        <v>0</v>
      </c>
      <c r="S33" s="17">
        <f aca="true" t="shared" si="5" ref="S33:S54">IF(OR(G33="",G33="-"),0,G$8*(101+1000*LOG10(G$7/G33)))</f>
        <v>0</v>
      </c>
      <c r="T33" s="17">
        <f aca="true" t="shared" si="6" ref="T33:T54">IF(OR(H33="",H33="-"),0,H$8*(101+1000*LOG10(H$7/H33)))</f>
        <v>0</v>
      </c>
      <c r="U33" s="17">
        <f aca="true" t="shared" si="7" ref="U33:U54">IF(OR(I33="",I33="-"),0,I$8*(101+1000*LOG10(I$7/I33)))</f>
        <v>0</v>
      </c>
      <c r="V33" s="17">
        <f aca="true" t="shared" si="8" ref="V33:V54">IF(OR(J33="",J33="-"),0,J$8*(101+1000*LOG10(J$7/J33)))</f>
        <v>0</v>
      </c>
      <c r="W33" s="17">
        <f aca="true" t="shared" si="9" ref="W33:W54">IF(OR(K33="",K33="-"),0,K$8*(101+1000*LOG10(K$7/K33)))</f>
        <v>0</v>
      </c>
      <c r="X33" s="17">
        <f aca="true" t="shared" si="10" ref="X33:X54">IF(OR(L33="",L33="-"),0,L$8*(101+1000*LOG10(L$7/L33)))</f>
        <v>0</v>
      </c>
      <c r="Y33" s="17">
        <f aca="true" t="shared" si="11" ref="Y33:Y54">IF(OR(M33="",M33="-"),0,M$8*(101+1000*LOG10(M$7/M33)))</f>
        <v>0</v>
      </c>
      <c r="Z33" s="17">
        <f aca="true" t="shared" si="12" ref="Z33:Z54">IF(OR(N33="",N33="-"),0,N$8*(101+1000*LOG10(N$7/N33)))</f>
        <v>0</v>
      </c>
      <c r="AA33" s="17">
        <f aca="true" t="shared" si="13" ref="AA33:AA54">IF(OR(O33="",O33="-"),0,O$8*(101+1000*LOG10(O$7/O33)))</f>
        <v>0</v>
      </c>
      <c r="AB33" s="18">
        <f t="shared" si="4"/>
        <v>0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3">
        <f t="shared" si="1"/>
        <v>0</v>
      </c>
      <c r="Q34" s="17">
        <f aca="true" t="shared" si="14" ref="Q34:Q54">IF(OR(E34="",E34="-"),0,E$8*(101+1000*LOG10(E$7/E34)))</f>
        <v>0</v>
      </c>
      <c r="R34" s="17">
        <f aca="true" t="shared" si="15" ref="R34:R54">IF(OR(F34="",F34="-"),0,F$8*(101+1000*LOG10(F$7/F34)))</f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4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"/>
        <v>0</v>
      </c>
      <c r="Q35" s="17">
        <f t="shared" si="14"/>
        <v>0</v>
      </c>
      <c r="R35" s="17">
        <f t="shared" si="15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"/>
        <v>0</v>
      </c>
      <c r="Q36" s="17">
        <f t="shared" si="14"/>
        <v>0</v>
      </c>
      <c r="R36" s="17">
        <f t="shared" si="15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"/>
        <v>0</v>
      </c>
      <c r="Q37" s="17">
        <f t="shared" si="14"/>
        <v>0</v>
      </c>
      <c r="R37" s="17">
        <f t="shared" si="15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"/>
        <v>0</v>
      </c>
      <c r="Q38" s="17">
        <f t="shared" si="14"/>
        <v>0</v>
      </c>
      <c r="R38" s="17">
        <f t="shared" si="15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"/>
        <v>0</v>
      </c>
      <c r="Q39" s="17">
        <f t="shared" si="14"/>
        <v>0</v>
      </c>
      <c r="R39" s="17">
        <f t="shared" si="15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"/>
        <v>0</v>
      </c>
      <c r="Q40" s="17">
        <f t="shared" si="14"/>
        <v>0</v>
      </c>
      <c r="R40" s="17">
        <f t="shared" si="15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"/>
        <v>0</v>
      </c>
      <c r="Q41" s="17">
        <f t="shared" si="14"/>
        <v>0</v>
      </c>
      <c r="R41" s="17">
        <f t="shared" si="15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"/>
        <v>0</v>
      </c>
      <c r="Q42" s="17">
        <f t="shared" si="14"/>
        <v>0</v>
      </c>
      <c r="R42" s="17">
        <f t="shared" si="15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"/>
        <v>0</v>
      </c>
      <c r="Q43" s="17">
        <f t="shared" si="14"/>
        <v>0</v>
      </c>
      <c r="R43" s="17">
        <f t="shared" si="15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"/>
        <v>0</v>
      </c>
      <c r="Q44" s="17">
        <f t="shared" si="14"/>
        <v>0</v>
      </c>
      <c r="R44" s="17">
        <f t="shared" si="15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1"/>
        <v>0</v>
      </c>
      <c r="Q45" s="17">
        <f t="shared" si="14"/>
        <v>0</v>
      </c>
      <c r="R45" s="17">
        <f t="shared" si="15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"/>
        <v>0</v>
      </c>
      <c r="Q46" s="17">
        <f t="shared" si="14"/>
        <v>0</v>
      </c>
      <c r="R46" s="17">
        <f t="shared" si="15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"/>
        <v>0</v>
      </c>
      <c r="Q47" s="17">
        <f t="shared" si="14"/>
        <v>0</v>
      </c>
      <c r="R47" s="17">
        <f t="shared" si="15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"/>
        <v>0</v>
      </c>
      <c r="Q48" s="17">
        <f t="shared" si="14"/>
        <v>0</v>
      </c>
      <c r="R48" s="17">
        <f t="shared" si="15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"/>
        <v>0</v>
      </c>
      <c r="Q49" s="17">
        <f t="shared" si="14"/>
        <v>0</v>
      </c>
      <c r="R49" s="17">
        <f t="shared" si="15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"/>
        <v>0</v>
      </c>
      <c r="Q50" s="17">
        <f t="shared" si="14"/>
        <v>0</v>
      </c>
      <c r="R50" s="17">
        <f t="shared" si="15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"/>
        <v>0</v>
      </c>
      <c r="Q51" s="17">
        <f t="shared" si="14"/>
        <v>0</v>
      </c>
      <c r="R51" s="17">
        <f t="shared" si="15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"/>
        <v>0</v>
      </c>
      <c r="Q52" s="17">
        <f t="shared" si="14"/>
        <v>0</v>
      </c>
      <c r="R52" s="17">
        <f t="shared" si="15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"/>
        <v>0</v>
      </c>
      <c r="Q53" s="17">
        <f t="shared" si="14"/>
        <v>0</v>
      </c>
      <c r="R53" s="17">
        <f t="shared" si="15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"/>
        <v>0</v>
      </c>
      <c r="Q54" s="17">
        <f t="shared" si="14"/>
        <v>0</v>
      </c>
      <c r="R54" s="17">
        <f t="shared" si="15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4"/>
  <sheetViews>
    <sheetView zoomScale="70" zoomScaleNormal="70" zoomScalePageLayoutView="0" workbookViewId="0" topLeftCell="A1">
      <selection activeCell="E13" sqref="E13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78</v>
      </c>
      <c r="B4" s="67"/>
      <c r="C4" s="67"/>
      <c r="D4" s="67"/>
      <c r="E4" s="67"/>
      <c r="F4" s="67"/>
      <c r="G4" s="67"/>
      <c r="H4" s="67"/>
      <c r="J4" s="40">
        <f>SUM(E7:M7)/11</f>
        <v>0.45454545454545453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O7">COUNTIF(E9:E58,"&gt;0")</f>
        <v>5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54" t="s">
        <v>84</v>
      </c>
      <c r="C9" s="53" t="s">
        <v>79</v>
      </c>
      <c r="D9" s="45" t="s">
        <v>32</v>
      </c>
      <c r="E9" s="3">
        <v>1</v>
      </c>
      <c r="F9" s="3"/>
      <c r="G9" s="2"/>
      <c r="H9" s="2"/>
      <c r="I9" s="2"/>
      <c r="J9" s="2"/>
      <c r="K9" s="2"/>
      <c r="L9" s="2"/>
      <c r="M9" s="2"/>
      <c r="N9" s="2"/>
      <c r="O9" s="2"/>
      <c r="P9" s="13">
        <f aca="true" t="shared" si="1" ref="P9:P54">AB9</f>
        <v>799.9700043360189</v>
      </c>
      <c r="Q9" s="17">
        <f aca="true" t="shared" si="2" ref="Q9:AA9">IF(OR(E9="",E9="-"),0,E$8*(101+1000*LOG10(E$7/E9)))</f>
        <v>799.9700043360189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799.9700043360189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55" t="s">
        <v>85</v>
      </c>
      <c r="C10" s="53" t="s">
        <v>80</v>
      </c>
      <c r="D10" s="28" t="s">
        <v>37</v>
      </c>
      <c r="E10" s="9">
        <v>2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13">
        <f t="shared" si="1"/>
        <v>498.9400086720376</v>
      </c>
      <c r="Q10" s="17">
        <f aca="true" t="shared" si="3" ref="Q10:AA33">IF(OR(E10="",E10="-"),0,E$8*(101+1000*LOG10(E$7/E10)))</f>
        <v>498.9400086720376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8">
        <f aca="true" t="shared" si="4" ref="AB10:AB54">SUM(Q10:AA10)</f>
        <v>498.9400086720376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55"/>
      <c r="C11" s="53" t="s">
        <v>81</v>
      </c>
      <c r="D11" s="23"/>
      <c r="E11" s="3">
        <v>3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13">
        <f t="shared" si="1"/>
        <v>322.8487496163564</v>
      </c>
      <c r="Q11" s="17">
        <f t="shared" si="3"/>
        <v>322.8487496163564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8">
        <f t="shared" si="4"/>
        <v>322.8487496163564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55"/>
      <c r="C12" s="53" t="s">
        <v>82</v>
      </c>
      <c r="D12" s="47"/>
      <c r="E12" s="14">
        <v>4</v>
      </c>
      <c r="F12" s="14"/>
      <c r="G12" s="2"/>
      <c r="H12" s="2"/>
      <c r="I12" s="2"/>
      <c r="J12" s="2"/>
      <c r="K12" s="2"/>
      <c r="L12" s="2"/>
      <c r="M12" s="2"/>
      <c r="N12" s="2"/>
      <c r="O12" s="2"/>
      <c r="P12" s="13">
        <f t="shared" si="1"/>
        <v>197.9100130080564</v>
      </c>
      <c r="Q12" s="17">
        <f t="shared" si="3"/>
        <v>197.9100130080564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8">
        <f t="shared" si="4"/>
        <v>197.9100130080564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55"/>
      <c r="C13" s="53" t="s">
        <v>83</v>
      </c>
      <c r="D13" s="25"/>
      <c r="E13" s="4">
        <v>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13">
        <f t="shared" si="1"/>
        <v>101</v>
      </c>
      <c r="Q13" s="17">
        <f t="shared" si="3"/>
        <v>101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8">
        <f t="shared" si="4"/>
        <v>101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"/>
      <c r="C14" s="33"/>
      <c r="D14" s="1"/>
      <c r="E14" s="1"/>
      <c r="F14" s="8"/>
      <c r="G14" s="2"/>
      <c r="H14" s="2"/>
      <c r="I14" s="2"/>
      <c r="J14" s="2"/>
      <c r="K14" s="2"/>
      <c r="L14" s="2"/>
      <c r="M14" s="2"/>
      <c r="N14" s="2"/>
      <c r="O14" s="2"/>
      <c r="P14" s="13">
        <f t="shared" si="1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8">
        <f t="shared" si="4"/>
        <v>0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4"/>
      <c r="C15" s="1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13">
        <f t="shared" si="1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8">
        <f t="shared" si="4"/>
        <v>0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3"/>
      <c r="C16" s="1"/>
      <c r="D16" s="1"/>
      <c r="E16" s="1"/>
      <c r="F16" s="3"/>
      <c r="G16" s="2"/>
      <c r="H16" s="2"/>
      <c r="I16" s="2"/>
      <c r="J16" s="2"/>
      <c r="K16" s="2"/>
      <c r="L16" s="2"/>
      <c r="M16" s="2"/>
      <c r="N16" s="2"/>
      <c r="O16" s="2"/>
      <c r="P16" s="13">
        <f t="shared" si="1"/>
        <v>0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0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8">
        <f t="shared" si="4"/>
        <v>0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3"/>
      <c r="C17" s="3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13">
        <f t="shared" si="1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8">
        <f t="shared" si="4"/>
        <v>0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14"/>
      <c r="C18" s="1"/>
      <c r="D18" s="1"/>
      <c r="E18" s="14"/>
      <c r="F18" s="14"/>
      <c r="G18" s="2"/>
      <c r="H18" s="3"/>
      <c r="I18" s="3"/>
      <c r="J18" s="2"/>
      <c r="K18" s="2"/>
      <c r="L18" s="2"/>
      <c r="M18" s="2"/>
      <c r="N18" s="2"/>
      <c r="O18" s="2"/>
      <c r="P18" s="13">
        <f t="shared" si="1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8">
        <f t="shared" si="4"/>
        <v>0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8"/>
      <c r="C19" s="8"/>
      <c r="D19" s="9"/>
      <c r="E19" s="9"/>
      <c r="F19" s="3"/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8">
        <f t="shared" si="4"/>
        <v>0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3">
        <f t="shared" si="1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8">
        <f t="shared" si="4"/>
        <v>0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3">
        <f t="shared" si="1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0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8">
        <f t="shared" si="4"/>
        <v>0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31"/>
      <c r="C22" s="28"/>
      <c r="D22" s="28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3">
        <f t="shared" si="1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8">
        <f t="shared" si="4"/>
        <v>0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3"/>
      <c r="C23" s="29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3">
        <f t="shared" si="1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8">
        <f t="shared" si="4"/>
        <v>0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4"/>
      <c r="C24" s="33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3">
        <f t="shared" si="1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  <c r="U24" s="17">
        <f t="shared" si="3"/>
        <v>0</v>
      </c>
      <c r="V24" s="17">
        <f t="shared" si="3"/>
        <v>0</v>
      </c>
      <c r="W24" s="17">
        <f t="shared" si="3"/>
        <v>0</v>
      </c>
      <c r="X24" s="17">
        <f t="shared" si="3"/>
        <v>0</v>
      </c>
      <c r="Y24" s="17">
        <f t="shared" si="3"/>
        <v>0</v>
      </c>
      <c r="Z24" s="17">
        <f t="shared" si="3"/>
        <v>0</v>
      </c>
      <c r="AA24" s="17">
        <f t="shared" si="3"/>
        <v>0</v>
      </c>
      <c r="AB24" s="18">
        <f t="shared" si="4"/>
        <v>0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1"/>
      <c r="C25" s="28"/>
      <c r="D25" s="28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3">
        <f t="shared" si="1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0</v>
      </c>
      <c r="W25" s="17">
        <f t="shared" si="3"/>
        <v>0</v>
      </c>
      <c r="X25" s="17">
        <f t="shared" si="3"/>
        <v>0</v>
      </c>
      <c r="Y25" s="17">
        <f t="shared" si="3"/>
        <v>0</v>
      </c>
      <c r="Z25" s="17">
        <f t="shared" si="3"/>
        <v>0</v>
      </c>
      <c r="AA25" s="17">
        <f t="shared" si="3"/>
        <v>0</v>
      </c>
      <c r="AB25" s="18">
        <f t="shared" si="4"/>
        <v>0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8"/>
      <c r="C26" s="8"/>
      <c r="D26" s="22"/>
      <c r="E26" s="8"/>
      <c r="F26" s="8"/>
      <c r="G26" s="2"/>
      <c r="H26" s="2"/>
      <c r="I26" s="2"/>
      <c r="J26" s="2"/>
      <c r="K26" s="2"/>
      <c r="L26" s="2"/>
      <c r="M26" s="2"/>
      <c r="N26" s="2"/>
      <c r="O26" s="2"/>
      <c r="P26" s="13">
        <f t="shared" si="1"/>
        <v>0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8">
        <f t="shared" si="4"/>
        <v>0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8"/>
      <c r="C27" s="1"/>
      <c r="D27" s="1"/>
      <c r="E27" s="8"/>
      <c r="F27" s="3"/>
      <c r="G27" s="2"/>
      <c r="H27" s="2"/>
      <c r="I27" s="2"/>
      <c r="J27" s="2"/>
      <c r="K27" s="2"/>
      <c r="L27" s="2"/>
      <c r="M27" s="2"/>
      <c r="N27" s="2"/>
      <c r="O27" s="2"/>
      <c r="P27" s="13">
        <f t="shared" si="1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8">
        <f t="shared" si="4"/>
        <v>0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8"/>
      <c r="C28" s="29"/>
      <c r="D28" s="1"/>
      <c r="E28" s="9"/>
      <c r="F28" s="3"/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8">
        <f t="shared" si="4"/>
        <v>0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3"/>
      <c r="C29" s="3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3">
        <f t="shared" si="1"/>
        <v>0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0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8">
        <f t="shared" si="4"/>
        <v>0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3">
        <f t="shared" si="1"/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>
        <f t="shared" si="4"/>
        <v>0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8"/>
      <c r="C31" s="8"/>
      <c r="D31" s="8"/>
      <c r="E31" s="8"/>
      <c r="F31" s="8"/>
      <c r="G31" s="2"/>
      <c r="H31" s="2"/>
      <c r="I31" s="2"/>
      <c r="J31" s="2"/>
      <c r="K31" s="2"/>
      <c r="L31" s="2"/>
      <c r="M31" s="2"/>
      <c r="N31" s="2"/>
      <c r="O31" s="2"/>
      <c r="P31" s="13">
        <f t="shared" si="1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8">
        <f t="shared" si="4"/>
        <v>0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1"/>
      <c r="C32" s="1"/>
      <c r="D32" s="31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3">
        <f t="shared" si="1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8">
        <f t="shared" si="4"/>
        <v>0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3">
        <f t="shared" si="1"/>
        <v>0</v>
      </c>
      <c r="Q33" s="17">
        <f t="shared" si="3"/>
        <v>0</v>
      </c>
      <c r="R33" s="17">
        <f t="shared" si="3"/>
        <v>0</v>
      </c>
      <c r="S33" s="17">
        <f aca="true" t="shared" si="5" ref="S33:S54">IF(OR(G33="",G33="-"),0,G$8*(101+1000*LOG10(G$7/G33)))</f>
        <v>0</v>
      </c>
      <c r="T33" s="17">
        <f aca="true" t="shared" si="6" ref="T33:T54">IF(OR(H33="",H33="-"),0,H$8*(101+1000*LOG10(H$7/H33)))</f>
        <v>0</v>
      </c>
      <c r="U33" s="17">
        <f aca="true" t="shared" si="7" ref="U33:U54">IF(OR(I33="",I33="-"),0,I$8*(101+1000*LOG10(I$7/I33)))</f>
        <v>0</v>
      </c>
      <c r="V33" s="17">
        <f aca="true" t="shared" si="8" ref="V33:V54">IF(OR(J33="",J33="-"),0,J$8*(101+1000*LOG10(J$7/J33)))</f>
        <v>0</v>
      </c>
      <c r="W33" s="17">
        <f aca="true" t="shared" si="9" ref="W33:W54">IF(OR(K33="",K33="-"),0,K$8*(101+1000*LOG10(K$7/K33)))</f>
        <v>0</v>
      </c>
      <c r="X33" s="17">
        <f aca="true" t="shared" si="10" ref="X33:X54">IF(OR(L33="",L33="-"),0,L$8*(101+1000*LOG10(L$7/L33)))</f>
        <v>0</v>
      </c>
      <c r="Y33" s="17">
        <f aca="true" t="shared" si="11" ref="Y33:Y54">IF(OR(M33="",M33="-"),0,M$8*(101+1000*LOG10(M$7/M33)))</f>
        <v>0</v>
      </c>
      <c r="Z33" s="17">
        <f aca="true" t="shared" si="12" ref="Z33:Z54">IF(OR(N33="",N33="-"),0,N$8*(101+1000*LOG10(N$7/N33)))</f>
        <v>0</v>
      </c>
      <c r="AA33" s="17">
        <f aca="true" t="shared" si="13" ref="AA33:AA54">IF(OR(O33="",O33="-"),0,O$8*(101+1000*LOG10(O$7/O33)))</f>
        <v>0</v>
      </c>
      <c r="AB33" s="18">
        <f t="shared" si="4"/>
        <v>0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3">
        <f t="shared" si="1"/>
        <v>0</v>
      </c>
      <c r="Q34" s="17">
        <f aca="true" t="shared" si="14" ref="Q34:Q54">IF(OR(E34="",E34="-"),0,E$8*(101+1000*LOG10(E$7/E34)))</f>
        <v>0</v>
      </c>
      <c r="R34" s="17">
        <f aca="true" t="shared" si="15" ref="R34:R54">IF(OR(F34="",F34="-"),0,F$8*(101+1000*LOG10(F$7/F34)))</f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4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"/>
        <v>0</v>
      </c>
      <c r="Q35" s="17">
        <f t="shared" si="14"/>
        <v>0</v>
      </c>
      <c r="R35" s="17">
        <f t="shared" si="15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"/>
        <v>0</v>
      </c>
      <c r="Q36" s="17">
        <f t="shared" si="14"/>
        <v>0</v>
      </c>
      <c r="R36" s="17">
        <f t="shared" si="15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"/>
        <v>0</v>
      </c>
      <c r="Q37" s="17">
        <f t="shared" si="14"/>
        <v>0</v>
      </c>
      <c r="R37" s="17">
        <f t="shared" si="15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"/>
        <v>0</v>
      </c>
      <c r="Q38" s="17">
        <f t="shared" si="14"/>
        <v>0</v>
      </c>
      <c r="R38" s="17">
        <f t="shared" si="15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"/>
        <v>0</v>
      </c>
      <c r="Q39" s="17">
        <f t="shared" si="14"/>
        <v>0</v>
      </c>
      <c r="R39" s="17">
        <f t="shared" si="15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"/>
        <v>0</v>
      </c>
      <c r="Q40" s="17">
        <f t="shared" si="14"/>
        <v>0</v>
      </c>
      <c r="R40" s="17">
        <f t="shared" si="15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"/>
        <v>0</v>
      </c>
      <c r="Q41" s="17">
        <f t="shared" si="14"/>
        <v>0</v>
      </c>
      <c r="R41" s="17">
        <f t="shared" si="15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"/>
        <v>0</v>
      </c>
      <c r="Q42" s="17">
        <f t="shared" si="14"/>
        <v>0</v>
      </c>
      <c r="R42" s="17">
        <f t="shared" si="15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"/>
        <v>0</v>
      </c>
      <c r="Q43" s="17">
        <f t="shared" si="14"/>
        <v>0</v>
      </c>
      <c r="R43" s="17">
        <f t="shared" si="15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"/>
        <v>0</v>
      </c>
      <c r="Q44" s="17">
        <f t="shared" si="14"/>
        <v>0</v>
      </c>
      <c r="R44" s="17">
        <f t="shared" si="15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1"/>
        <v>0</v>
      </c>
      <c r="Q45" s="17">
        <f t="shared" si="14"/>
        <v>0</v>
      </c>
      <c r="R45" s="17">
        <f t="shared" si="15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"/>
        <v>0</v>
      </c>
      <c r="Q46" s="17">
        <f t="shared" si="14"/>
        <v>0</v>
      </c>
      <c r="R46" s="17">
        <f t="shared" si="15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"/>
        <v>0</v>
      </c>
      <c r="Q47" s="17">
        <f t="shared" si="14"/>
        <v>0</v>
      </c>
      <c r="R47" s="17">
        <f t="shared" si="15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"/>
        <v>0</v>
      </c>
      <c r="Q48" s="17">
        <f t="shared" si="14"/>
        <v>0</v>
      </c>
      <c r="R48" s="17">
        <f t="shared" si="15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"/>
        <v>0</v>
      </c>
      <c r="Q49" s="17">
        <f t="shared" si="14"/>
        <v>0</v>
      </c>
      <c r="R49" s="17">
        <f t="shared" si="15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"/>
        <v>0</v>
      </c>
      <c r="Q50" s="17">
        <f t="shared" si="14"/>
        <v>0</v>
      </c>
      <c r="R50" s="17">
        <f t="shared" si="15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"/>
        <v>0</v>
      </c>
      <c r="Q51" s="17">
        <f t="shared" si="14"/>
        <v>0</v>
      </c>
      <c r="R51" s="17">
        <f t="shared" si="15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"/>
        <v>0</v>
      </c>
      <c r="Q52" s="17">
        <f t="shared" si="14"/>
        <v>0</v>
      </c>
      <c r="R52" s="17">
        <f t="shared" si="15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"/>
        <v>0</v>
      </c>
      <c r="Q53" s="17">
        <f t="shared" si="14"/>
        <v>0</v>
      </c>
      <c r="R53" s="17">
        <f t="shared" si="15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"/>
        <v>0</v>
      </c>
      <c r="Q54" s="17">
        <f t="shared" si="14"/>
        <v>0</v>
      </c>
      <c r="R54" s="17">
        <f t="shared" si="15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1">
      <selection activeCell="R9" sqref="R9"/>
    </sheetView>
  </sheetViews>
  <sheetFormatPr defaultColWidth="9.140625" defaultRowHeight="12.75"/>
  <cols>
    <col min="1" max="1" width="9.140625" style="21" customWidth="1"/>
    <col min="2" max="2" width="14.57421875" style="21" customWidth="1"/>
    <col min="3" max="3" width="31.00390625" style="21" bestFit="1" customWidth="1"/>
    <col min="4" max="4" width="25.57421875" style="21" customWidth="1"/>
    <col min="5" max="5" width="13.421875" style="21" customWidth="1"/>
    <col min="6" max="6" width="14.00390625" style="21" customWidth="1"/>
    <col min="7" max="7" width="13.57421875" style="21" customWidth="1"/>
    <col min="8" max="8" width="13.28125" style="21" customWidth="1"/>
    <col min="9" max="9" width="12.7109375" style="21" customWidth="1"/>
    <col min="10" max="10" width="14.00390625" style="21" customWidth="1"/>
    <col min="11" max="15" width="14.421875" style="21" customWidth="1"/>
    <col min="16" max="16" width="12.28125" style="40" bestFit="1" customWidth="1"/>
    <col min="17" max="18" width="11.28125" style="41" customWidth="1"/>
    <col min="19" max="27" width="9.140625" style="41" customWidth="1"/>
    <col min="28" max="28" width="8.8515625" style="41" customWidth="1"/>
    <col min="29" max="30" width="9.140625" style="44" customWidth="1"/>
    <col min="31" max="16384" width="9.140625" style="21" customWidth="1"/>
  </cols>
  <sheetData>
    <row r="1" spans="17:30" s="40" customFormat="1" ht="15"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</row>
    <row r="2" spans="1:30" s="40" customFormat="1" ht="15">
      <c r="A2" s="66" t="s">
        <v>6</v>
      </c>
      <c r="B2" s="66"/>
      <c r="C2" s="66"/>
      <c r="D2" s="66"/>
      <c r="E2" s="66"/>
      <c r="F2" s="66"/>
      <c r="G2" s="66"/>
      <c r="H2" s="66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</row>
    <row r="3" spans="10:30" s="40" customFormat="1" ht="15">
      <c r="J3" s="66" t="s">
        <v>8</v>
      </c>
      <c r="K3" s="7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</row>
    <row r="4" spans="1:30" s="40" customFormat="1" ht="18" customHeight="1">
      <c r="A4" s="67" t="s">
        <v>68</v>
      </c>
      <c r="B4" s="67"/>
      <c r="C4" s="67"/>
      <c r="D4" s="67"/>
      <c r="E4" s="67"/>
      <c r="F4" s="67"/>
      <c r="G4" s="67"/>
      <c r="H4" s="67"/>
      <c r="J4" s="40">
        <f>SUM(E7:M7)/11</f>
        <v>0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</row>
    <row r="5" spans="1:30" s="40" customFormat="1" ht="18" customHeight="1">
      <c r="A5" s="43"/>
      <c r="B5" s="43"/>
      <c r="C5" s="43"/>
      <c r="D5" s="43"/>
      <c r="E5" s="43"/>
      <c r="F5" s="43"/>
      <c r="G5" s="43"/>
      <c r="H5" s="43"/>
      <c r="I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</row>
    <row r="6" spans="1:30" s="37" customFormat="1" ht="15" customHeight="1">
      <c r="A6" s="68" t="s">
        <v>0</v>
      </c>
      <c r="B6" s="63" t="s">
        <v>1</v>
      </c>
      <c r="C6" s="63" t="s">
        <v>7</v>
      </c>
      <c r="D6" s="34" t="s">
        <v>2</v>
      </c>
      <c r="E6" s="34" t="s">
        <v>71</v>
      </c>
      <c r="F6" s="34" t="s">
        <v>16</v>
      </c>
      <c r="G6" s="34" t="s">
        <v>18</v>
      </c>
      <c r="H6" s="34" t="s">
        <v>19</v>
      </c>
      <c r="I6" s="34" t="s">
        <v>17</v>
      </c>
      <c r="J6" s="34" t="s">
        <v>72</v>
      </c>
      <c r="K6" s="34" t="s">
        <v>73</v>
      </c>
      <c r="L6" s="34" t="s">
        <v>46</v>
      </c>
      <c r="M6" s="34" t="s">
        <v>74</v>
      </c>
      <c r="N6" s="34" t="s">
        <v>75</v>
      </c>
      <c r="O6" s="34" t="s">
        <v>76</v>
      </c>
      <c r="P6" s="63" t="s">
        <v>3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6"/>
    </row>
    <row r="7" spans="1:30" s="37" customFormat="1" ht="14.25" customHeight="1">
      <c r="A7" s="69"/>
      <c r="B7" s="64"/>
      <c r="C7" s="64"/>
      <c r="D7" s="38" t="s">
        <v>4</v>
      </c>
      <c r="E7" s="39">
        <f aca="true" t="shared" si="0" ref="E7:O7">COUNTIF(E9:E58,"&gt;0")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6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</row>
    <row r="8" spans="1:30" s="37" customFormat="1" ht="14.25" customHeight="1">
      <c r="A8" s="70"/>
      <c r="B8" s="71"/>
      <c r="C8" s="71"/>
      <c r="D8" s="38" t="s">
        <v>5</v>
      </c>
      <c r="E8" s="38">
        <v>1</v>
      </c>
      <c r="F8" s="38">
        <v>1</v>
      </c>
      <c r="G8" s="39">
        <v>1</v>
      </c>
      <c r="H8" s="39">
        <v>1.2</v>
      </c>
      <c r="I8" s="39">
        <v>1</v>
      </c>
      <c r="J8" s="39">
        <v>1</v>
      </c>
      <c r="K8" s="39">
        <v>1.2</v>
      </c>
      <c r="L8" s="39">
        <v>1</v>
      </c>
      <c r="M8" s="39">
        <v>1</v>
      </c>
      <c r="N8" s="39">
        <v>1</v>
      </c>
      <c r="O8" s="39">
        <v>1</v>
      </c>
      <c r="P8" s="6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</row>
    <row r="9" spans="1:41" ht="33" customHeight="1">
      <c r="A9" s="14">
        <v>1</v>
      </c>
      <c r="B9" s="1"/>
      <c r="C9" s="33"/>
      <c r="D9" s="45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13">
        <f aca="true" t="shared" si="1" ref="P9:P54">AB9</f>
        <v>0</v>
      </c>
      <c r="Q9" s="17">
        <f aca="true" t="shared" si="2" ref="Q9:AA9">IF(OR(E9="",E9="-"),0,E$8*(101+1000*LOG10(E$7/E9)))</f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8">
        <f>SUM(Q9:AA9)</f>
        <v>0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33" customHeight="1">
      <c r="A10" s="14">
        <v>2</v>
      </c>
      <c r="B10" s="1"/>
      <c r="C10" s="33"/>
      <c r="D10" s="28"/>
      <c r="E10" s="9"/>
      <c r="F10" s="4"/>
      <c r="G10" s="2"/>
      <c r="H10" s="2"/>
      <c r="I10" s="2"/>
      <c r="J10" s="2"/>
      <c r="K10" s="2"/>
      <c r="L10" s="2"/>
      <c r="M10" s="2"/>
      <c r="N10" s="2"/>
      <c r="O10" s="2"/>
      <c r="P10" s="13">
        <f t="shared" si="1"/>
        <v>0</v>
      </c>
      <c r="Q10" s="17">
        <f aca="true" t="shared" si="3" ref="Q10:AA33">IF(OR(E10="",E10="-"),0,E$8*(101+1000*LOG10(E$7/E10)))</f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8">
        <f aca="true" t="shared" si="4" ref="AB10:AB54">SUM(Q10:AA10)</f>
        <v>0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3" customHeight="1">
      <c r="A11" s="14">
        <v>3</v>
      </c>
      <c r="B11" s="1"/>
      <c r="C11" s="1"/>
      <c r="D11" s="2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13">
        <f t="shared" si="1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8">
        <f t="shared" si="4"/>
        <v>0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33" customHeight="1">
      <c r="A12" s="14">
        <v>4</v>
      </c>
      <c r="B12" s="26"/>
      <c r="C12" s="33"/>
      <c r="D12" s="47"/>
      <c r="E12" s="14"/>
      <c r="F12" s="14"/>
      <c r="G12" s="2"/>
      <c r="H12" s="2"/>
      <c r="I12" s="2"/>
      <c r="J12" s="2"/>
      <c r="K12" s="2"/>
      <c r="L12" s="2"/>
      <c r="M12" s="2"/>
      <c r="N12" s="2"/>
      <c r="O12" s="2"/>
      <c r="P12" s="13">
        <f t="shared" si="1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8">
        <f t="shared" si="4"/>
        <v>0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33" customHeight="1">
      <c r="A13" s="14">
        <v>5</v>
      </c>
      <c r="B13" s="4"/>
      <c r="C13" s="33"/>
      <c r="D13" s="25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13">
        <f t="shared" si="1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8">
        <f t="shared" si="4"/>
        <v>0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33" customHeight="1">
      <c r="A14" s="14">
        <v>6</v>
      </c>
      <c r="B14" s="1"/>
      <c r="C14" s="33"/>
      <c r="D14" s="1"/>
      <c r="E14" s="1"/>
      <c r="F14" s="8"/>
      <c r="G14" s="2"/>
      <c r="H14" s="2"/>
      <c r="I14" s="2"/>
      <c r="J14" s="2"/>
      <c r="K14" s="2"/>
      <c r="L14" s="2"/>
      <c r="M14" s="2"/>
      <c r="N14" s="2"/>
      <c r="O14" s="2"/>
      <c r="P14" s="13">
        <f t="shared" si="1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7">
        <f t="shared" si="3"/>
        <v>0</v>
      </c>
      <c r="AA14" s="17">
        <f t="shared" si="3"/>
        <v>0</v>
      </c>
      <c r="AB14" s="18">
        <f t="shared" si="4"/>
        <v>0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33" customHeight="1">
      <c r="A15" s="14">
        <v>7</v>
      </c>
      <c r="B15" s="4"/>
      <c r="C15" s="1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13">
        <f t="shared" si="1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8">
        <f t="shared" si="4"/>
        <v>0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3" customHeight="1">
      <c r="A16" s="14">
        <v>8</v>
      </c>
      <c r="B16" s="3"/>
      <c r="C16" s="1"/>
      <c r="D16" s="1"/>
      <c r="E16" s="1"/>
      <c r="F16" s="3"/>
      <c r="G16" s="2"/>
      <c r="H16" s="2"/>
      <c r="I16" s="2"/>
      <c r="J16" s="2"/>
      <c r="K16" s="2"/>
      <c r="L16" s="2"/>
      <c r="M16" s="2"/>
      <c r="N16" s="2"/>
      <c r="O16" s="2"/>
      <c r="P16" s="13">
        <f t="shared" si="1"/>
        <v>0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0</v>
      </c>
      <c r="V16" s="17">
        <f t="shared" si="3"/>
        <v>0</v>
      </c>
      <c r="W16" s="17">
        <f t="shared" si="3"/>
        <v>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0</v>
      </c>
      <c r="AB16" s="18">
        <f t="shared" si="4"/>
        <v>0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33" customHeight="1">
      <c r="A17" s="14">
        <v>9</v>
      </c>
      <c r="B17" s="3"/>
      <c r="C17" s="3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13">
        <f t="shared" si="1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8">
        <f t="shared" si="4"/>
        <v>0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" customHeight="1">
      <c r="A18" s="14">
        <v>10</v>
      </c>
      <c r="B18" s="14"/>
      <c r="C18" s="1"/>
      <c r="D18" s="1"/>
      <c r="E18" s="14"/>
      <c r="F18" s="14"/>
      <c r="G18" s="2"/>
      <c r="H18" s="3"/>
      <c r="I18" s="3"/>
      <c r="J18" s="2"/>
      <c r="K18" s="2"/>
      <c r="L18" s="2"/>
      <c r="M18" s="2"/>
      <c r="N18" s="2"/>
      <c r="O18" s="2"/>
      <c r="P18" s="13">
        <f t="shared" si="1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8">
        <f t="shared" si="4"/>
        <v>0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3" customHeight="1">
      <c r="A19" s="14">
        <v>11</v>
      </c>
      <c r="B19" s="8"/>
      <c r="C19" s="8"/>
      <c r="D19" s="9"/>
      <c r="E19" s="9"/>
      <c r="F19" s="3"/>
      <c r="G19" s="2"/>
      <c r="H19" s="2"/>
      <c r="I19" s="2"/>
      <c r="J19" s="2"/>
      <c r="K19" s="2"/>
      <c r="L19" s="2"/>
      <c r="M19" s="2"/>
      <c r="N19" s="2"/>
      <c r="O19" s="2"/>
      <c r="P19" s="13">
        <f t="shared" si="1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8">
        <f t="shared" si="4"/>
        <v>0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3" customHeight="1">
      <c r="A20" s="14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3">
        <f t="shared" si="1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8">
        <f t="shared" si="4"/>
        <v>0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3" customHeight="1">
      <c r="A21" s="14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3">
        <f t="shared" si="1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0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8">
        <f t="shared" si="4"/>
        <v>0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33" customHeight="1">
      <c r="A22" s="14">
        <v>14</v>
      </c>
      <c r="B22" s="31"/>
      <c r="C22" s="28"/>
      <c r="D22" s="28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3">
        <f t="shared" si="1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8">
        <f t="shared" si="4"/>
        <v>0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33" customHeight="1">
      <c r="A23" s="14">
        <v>15</v>
      </c>
      <c r="B23" s="3"/>
      <c r="C23" s="29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3">
        <f t="shared" si="1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8">
        <f t="shared" si="4"/>
        <v>0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33" customHeight="1">
      <c r="A24" s="14">
        <v>16</v>
      </c>
      <c r="B24" s="4"/>
      <c r="C24" s="33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3">
        <f t="shared" si="1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  <c r="U24" s="17">
        <f t="shared" si="3"/>
        <v>0</v>
      </c>
      <c r="V24" s="17">
        <f t="shared" si="3"/>
        <v>0</v>
      </c>
      <c r="W24" s="17">
        <f t="shared" si="3"/>
        <v>0</v>
      </c>
      <c r="X24" s="17">
        <f t="shared" si="3"/>
        <v>0</v>
      </c>
      <c r="Y24" s="17">
        <f t="shared" si="3"/>
        <v>0</v>
      </c>
      <c r="Z24" s="17">
        <f t="shared" si="3"/>
        <v>0</v>
      </c>
      <c r="AA24" s="17">
        <f t="shared" si="3"/>
        <v>0</v>
      </c>
      <c r="AB24" s="18">
        <f t="shared" si="4"/>
        <v>0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33" customHeight="1">
      <c r="A25" s="14">
        <v>17</v>
      </c>
      <c r="B25" s="1"/>
      <c r="C25" s="28"/>
      <c r="D25" s="28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3">
        <f t="shared" si="1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  <c r="T25" s="17">
        <f t="shared" si="3"/>
        <v>0</v>
      </c>
      <c r="U25" s="17">
        <f t="shared" si="3"/>
        <v>0</v>
      </c>
      <c r="V25" s="17">
        <f t="shared" si="3"/>
        <v>0</v>
      </c>
      <c r="W25" s="17">
        <f t="shared" si="3"/>
        <v>0</v>
      </c>
      <c r="X25" s="17">
        <f t="shared" si="3"/>
        <v>0</v>
      </c>
      <c r="Y25" s="17">
        <f t="shared" si="3"/>
        <v>0</v>
      </c>
      <c r="Z25" s="17">
        <f t="shared" si="3"/>
        <v>0</v>
      </c>
      <c r="AA25" s="17">
        <f t="shared" si="3"/>
        <v>0</v>
      </c>
      <c r="AB25" s="18">
        <f t="shared" si="4"/>
        <v>0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33" customHeight="1">
      <c r="A26" s="14">
        <v>18</v>
      </c>
      <c r="B26" s="8"/>
      <c r="C26" s="8"/>
      <c r="D26" s="22"/>
      <c r="E26" s="8"/>
      <c r="F26" s="8"/>
      <c r="G26" s="2"/>
      <c r="H26" s="2"/>
      <c r="I26" s="2"/>
      <c r="J26" s="2"/>
      <c r="K26" s="2"/>
      <c r="L26" s="2"/>
      <c r="M26" s="2"/>
      <c r="N26" s="2"/>
      <c r="O26" s="2"/>
      <c r="P26" s="13">
        <f t="shared" si="1"/>
        <v>0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8">
        <f t="shared" si="4"/>
        <v>0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33" customHeight="1">
      <c r="A27" s="14">
        <v>19</v>
      </c>
      <c r="B27" s="8"/>
      <c r="C27" s="1"/>
      <c r="D27" s="1"/>
      <c r="E27" s="8"/>
      <c r="F27" s="3"/>
      <c r="G27" s="2"/>
      <c r="H27" s="2"/>
      <c r="I27" s="2"/>
      <c r="J27" s="2"/>
      <c r="K27" s="2"/>
      <c r="L27" s="2"/>
      <c r="M27" s="2"/>
      <c r="N27" s="2"/>
      <c r="O27" s="2"/>
      <c r="P27" s="13">
        <f t="shared" si="1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8">
        <f t="shared" si="4"/>
        <v>0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33" customHeight="1">
      <c r="A28" s="14">
        <v>20</v>
      </c>
      <c r="B28" s="8"/>
      <c r="C28" s="29"/>
      <c r="D28" s="1"/>
      <c r="E28" s="9"/>
      <c r="F28" s="3"/>
      <c r="G28" s="2"/>
      <c r="H28" s="2"/>
      <c r="I28" s="2"/>
      <c r="J28" s="2"/>
      <c r="K28" s="2"/>
      <c r="L28" s="2"/>
      <c r="M28" s="2"/>
      <c r="N28" s="2"/>
      <c r="O28" s="2"/>
      <c r="P28" s="13">
        <f t="shared" si="1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8">
        <f t="shared" si="4"/>
        <v>0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33" customHeight="1">
      <c r="A29" s="14">
        <v>21</v>
      </c>
      <c r="B29" s="3"/>
      <c r="C29" s="3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3">
        <f t="shared" si="1"/>
        <v>0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0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8">
        <f t="shared" si="4"/>
        <v>0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33" customHeight="1">
      <c r="A30" s="14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3">
        <f t="shared" si="1"/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>
        <f t="shared" si="4"/>
        <v>0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33" customHeight="1">
      <c r="A31" s="14">
        <v>23</v>
      </c>
      <c r="B31" s="8"/>
      <c r="C31" s="8"/>
      <c r="D31" s="8"/>
      <c r="E31" s="8"/>
      <c r="F31" s="8"/>
      <c r="G31" s="2"/>
      <c r="H31" s="2"/>
      <c r="I31" s="2"/>
      <c r="J31" s="2"/>
      <c r="K31" s="2"/>
      <c r="L31" s="2"/>
      <c r="M31" s="2"/>
      <c r="N31" s="2"/>
      <c r="O31" s="2"/>
      <c r="P31" s="13">
        <f t="shared" si="1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8">
        <f t="shared" si="4"/>
        <v>0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3" customHeight="1">
      <c r="A32" s="14">
        <v>24</v>
      </c>
      <c r="B32" s="1"/>
      <c r="C32" s="1"/>
      <c r="D32" s="31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3">
        <f t="shared" si="1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8">
        <f t="shared" si="4"/>
        <v>0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33" customHeight="1">
      <c r="A33" s="14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3">
        <f t="shared" si="1"/>
        <v>0</v>
      </c>
      <c r="Q33" s="17">
        <f t="shared" si="3"/>
        <v>0</v>
      </c>
      <c r="R33" s="17">
        <f t="shared" si="3"/>
        <v>0</v>
      </c>
      <c r="S33" s="17">
        <f aca="true" t="shared" si="5" ref="S33:S54">IF(OR(G33="",G33="-"),0,G$8*(101+1000*LOG10(G$7/G33)))</f>
        <v>0</v>
      </c>
      <c r="T33" s="17">
        <f aca="true" t="shared" si="6" ref="T33:T54">IF(OR(H33="",H33="-"),0,H$8*(101+1000*LOG10(H$7/H33)))</f>
        <v>0</v>
      </c>
      <c r="U33" s="17">
        <f aca="true" t="shared" si="7" ref="U33:U54">IF(OR(I33="",I33="-"),0,I$8*(101+1000*LOG10(I$7/I33)))</f>
        <v>0</v>
      </c>
      <c r="V33" s="17">
        <f aca="true" t="shared" si="8" ref="V33:V54">IF(OR(J33="",J33="-"),0,J$8*(101+1000*LOG10(J$7/J33)))</f>
        <v>0</v>
      </c>
      <c r="W33" s="17">
        <f aca="true" t="shared" si="9" ref="W33:W54">IF(OR(K33="",K33="-"),0,K$8*(101+1000*LOG10(K$7/K33)))</f>
        <v>0</v>
      </c>
      <c r="X33" s="17">
        <f aca="true" t="shared" si="10" ref="X33:X54">IF(OR(L33="",L33="-"),0,L$8*(101+1000*LOG10(L$7/L33)))</f>
        <v>0</v>
      </c>
      <c r="Y33" s="17">
        <f aca="true" t="shared" si="11" ref="Y33:Y54">IF(OR(M33="",M33="-"),0,M$8*(101+1000*LOG10(M$7/M33)))</f>
        <v>0</v>
      </c>
      <c r="Z33" s="17">
        <f aca="true" t="shared" si="12" ref="Z33:Z54">IF(OR(N33="",N33="-"),0,N$8*(101+1000*LOG10(N$7/N33)))</f>
        <v>0</v>
      </c>
      <c r="AA33" s="17">
        <f aca="true" t="shared" si="13" ref="AA33:AA54">IF(OR(O33="",O33="-"),0,O$8*(101+1000*LOG10(O$7/O33)))</f>
        <v>0</v>
      </c>
      <c r="AB33" s="18">
        <f t="shared" si="4"/>
        <v>0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33" customHeight="1">
      <c r="A34" s="14">
        <v>26</v>
      </c>
      <c r="B34" s="1"/>
      <c r="C34" s="29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3">
        <f t="shared" si="1"/>
        <v>0</v>
      </c>
      <c r="Q34" s="17">
        <f aca="true" t="shared" si="14" ref="Q34:Q54">IF(OR(E34="",E34="-"),0,E$8*(101+1000*LOG10(E$7/E34)))</f>
        <v>0</v>
      </c>
      <c r="R34" s="17">
        <f aca="true" t="shared" si="15" ref="R34:R54">IF(OR(F34="",F34="-"),0,F$8*(101+1000*LOG10(F$7/F34)))</f>
        <v>0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0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8">
        <f t="shared" si="4"/>
        <v>0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33" customHeight="1">
      <c r="A35" s="14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3">
        <f t="shared" si="1"/>
        <v>0</v>
      </c>
      <c r="Q35" s="17">
        <f t="shared" si="14"/>
        <v>0</v>
      </c>
      <c r="R35" s="17">
        <f t="shared" si="15"/>
        <v>0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0</v>
      </c>
      <c r="AB35" s="18">
        <f t="shared" si="4"/>
        <v>0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33" customHeight="1">
      <c r="A36" s="14">
        <v>28</v>
      </c>
      <c r="B36" s="8"/>
      <c r="C36" s="33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13">
        <f t="shared" si="1"/>
        <v>0</v>
      </c>
      <c r="Q36" s="17">
        <f t="shared" si="14"/>
        <v>0</v>
      </c>
      <c r="R36" s="17">
        <f t="shared" si="15"/>
        <v>0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0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8">
        <f t="shared" si="4"/>
        <v>0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33" customHeight="1">
      <c r="A37" s="14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3">
        <f t="shared" si="1"/>
        <v>0</v>
      </c>
      <c r="Q37" s="17">
        <f t="shared" si="14"/>
        <v>0</v>
      </c>
      <c r="R37" s="17">
        <f t="shared" si="15"/>
        <v>0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0</v>
      </c>
      <c r="AB37" s="18">
        <f t="shared" si="4"/>
        <v>0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33" customHeight="1">
      <c r="A38" s="14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3">
        <f t="shared" si="1"/>
        <v>0</v>
      </c>
      <c r="Q38" s="17">
        <f t="shared" si="14"/>
        <v>0</v>
      </c>
      <c r="R38" s="17">
        <f t="shared" si="15"/>
        <v>0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0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8">
        <f t="shared" si="4"/>
        <v>0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33" customHeight="1">
      <c r="A39" s="14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3">
        <f t="shared" si="1"/>
        <v>0</v>
      </c>
      <c r="Q39" s="17">
        <f t="shared" si="14"/>
        <v>0</v>
      </c>
      <c r="R39" s="17">
        <f t="shared" si="15"/>
        <v>0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8">
        <f t="shared" si="4"/>
        <v>0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33" customHeight="1">
      <c r="A40" s="14">
        <v>32</v>
      </c>
      <c r="B40" s="1"/>
      <c r="C40" s="1"/>
      <c r="D40" s="1"/>
      <c r="E40" s="9"/>
      <c r="F40" s="8"/>
      <c r="G40" s="2"/>
      <c r="H40" s="2"/>
      <c r="I40" s="2"/>
      <c r="J40" s="2"/>
      <c r="K40" s="2"/>
      <c r="L40" s="2"/>
      <c r="M40" s="2"/>
      <c r="N40" s="2"/>
      <c r="O40" s="2"/>
      <c r="P40" s="13">
        <f t="shared" si="1"/>
        <v>0</v>
      </c>
      <c r="Q40" s="17">
        <f t="shared" si="14"/>
        <v>0</v>
      </c>
      <c r="R40" s="17">
        <f t="shared" si="15"/>
        <v>0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8">
        <f t="shared" si="4"/>
        <v>0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33" customHeight="1">
      <c r="A41" s="14">
        <v>33</v>
      </c>
      <c r="B41" s="1"/>
      <c r="C41" s="24"/>
      <c r="D41" s="24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13">
        <f t="shared" si="1"/>
        <v>0</v>
      </c>
      <c r="Q41" s="17">
        <f t="shared" si="14"/>
        <v>0</v>
      </c>
      <c r="R41" s="17">
        <f t="shared" si="15"/>
        <v>0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8">
        <f t="shared" si="4"/>
        <v>0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33" customHeight="1">
      <c r="A42" s="14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3">
        <f t="shared" si="1"/>
        <v>0</v>
      </c>
      <c r="Q42" s="17">
        <f t="shared" si="14"/>
        <v>0</v>
      </c>
      <c r="R42" s="17">
        <f t="shared" si="15"/>
        <v>0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8">
        <f t="shared" si="4"/>
        <v>0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33" customHeight="1">
      <c r="A43" s="14">
        <v>35</v>
      </c>
      <c r="B43" s="8"/>
      <c r="C43" s="8"/>
      <c r="D43" s="10"/>
      <c r="E43" s="9"/>
      <c r="F43" s="8"/>
      <c r="G43" s="2"/>
      <c r="H43" s="2"/>
      <c r="I43" s="2"/>
      <c r="J43" s="2"/>
      <c r="K43" s="2"/>
      <c r="L43" s="2"/>
      <c r="M43" s="2"/>
      <c r="N43" s="2"/>
      <c r="O43" s="2"/>
      <c r="P43" s="13">
        <f t="shared" si="1"/>
        <v>0</v>
      </c>
      <c r="Q43" s="17">
        <f t="shared" si="14"/>
        <v>0</v>
      </c>
      <c r="R43" s="17">
        <f t="shared" si="15"/>
        <v>0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8">
        <f t="shared" si="4"/>
        <v>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33" customHeight="1">
      <c r="A44" s="14">
        <v>37</v>
      </c>
      <c r="B44" s="8"/>
      <c r="C44" s="1"/>
      <c r="D44" s="12"/>
      <c r="E44" s="8"/>
      <c r="F44" s="8"/>
      <c r="G44" s="2"/>
      <c r="H44" s="2"/>
      <c r="I44" s="2"/>
      <c r="J44" s="2"/>
      <c r="K44" s="2"/>
      <c r="L44" s="2"/>
      <c r="P44" s="13">
        <f t="shared" si="1"/>
        <v>0</v>
      </c>
      <c r="Q44" s="17">
        <f t="shared" si="14"/>
        <v>0</v>
      </c>
      <c r="R44" s="17">
        <f t="shared" si="15"/>
        <v>0</v>
      </c>
      <c r="S44" s="17">
        <f t="shared" si="5"/>
        <v>0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8">
        <f t="shared" si="4"/>
        <v>0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33" customHeight="1">
      <c r="A45" s="14">
        <v>38</v>
      </c>
      <c r="B45" s="1"/>
      <c r="C45" s="1"/>
      <c r="D45" s="1"/>
      <c r="E45" s="8"/>
      <c r="F45" s="4"/>
      <c r="G45" s="2"/>
      <c r="H45" s="2"/>
      <c r="I45" s="2"/>
      <c r="J45" s="2"/>
      <c r="K45" s="2"/>
      <c r="L45" s="2"/>
      <c r="M45" s="2"/>
      <c r="N45" s="2"/>
      <c r="O45" s="2"/>
      <c r="P45" s="13">
        <f t="shared" si="1"/>
        <v>0</v>
      </c>
      <c r="Q45" s="17">
        <f t="shared" si="14"/>
        <v>0</v>
      </c>
      <c r="R45" s="17">
        <f t="shared" si="15"/>
        <v>0</v>
      </c>
      <c r="S45" s="17">
        <f t="shared" si="5"/>
        <v>0</v>
      </c>
      <c r="T45" s="17">
        <f t="shared" si="6"/>
        <v>0</v>
      </c>
      <c r="U45" s="17">
        <f t="shared" si="7"/>
        <v>0</v>
      </c>
      <c r="V45" s="17">
        <f t="shared" si="8"/>
        <v>0</v>
      </c>
      <c r="W45" s="17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12"/>
        <v>0</v>
      </c>
      <c r="AA45" s="17">
        <f t="shared" si="13"/>
        <v>0</v>
      </c>
      <c r="AB45" s="18">
        <f t="shared" si="4"/>
        <v>0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33" customHeight="1">
      <c r="A46" s="14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3">
        <f t="shared" si="1"/>
        <v>0</v>
      </c>
      <c r="Q46" s="17">
        <f t="shared" si="14"/>
        <v>0</v>
      </c>
      <c r="R46" s="17">
        <f t="shared" si="15"/>
        <v>0</v>
      </c>
      <c r="S46" s="17">
        <f t="shared" si="5"/>
        <v>0</v>
      </c>
      <c r="T46" s="17">
        <f t="shared" si="6"/>
        <v>0</v>
      </c>
      <c r="U46" s="17">
        <f t="shared" si="7"/>
        <v>0</v>
      </c>
      <c r="V46" s="17">
        <f t="shared" si="8"/>
        <v>0</v>
      </c>
      <c r="W46" s="17">
        <f t="shared" si="9"/>
        <v>0</v>
      </c>
      <c r="X46" s="17">
        <f t="shared" si="10"/>
        <v>0</v>
      </c>
      <c r="Y46" s="17">
        <f t="shared" si="11"/>
        <v>0</v>
      </c>
      <c r="Z46" s="17">
        <f t="shared" si="12"/>
        <v>0</v>
      </c>
      <c r="AA46" s="17">
        <f t="shared" si="13"/>
        <v>0</v>
      </c>
      <c r="AB46" s="18">
        <f t="shared" si="4"/>
        <v>0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33" customHeight="1">
      <c r="A47" s="14">
        <v>40</v>
      </c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13">
        <f t="shared" si="1"/>
        <v>0</v>
      </c>
      <c r="Q47" s="17">
        <f t="shared" si="14"/>
        <v>0</v>
      </c>
      <c r="R47" s="17">
        <f t="shared" si="15"/>
        <v>0</v>
      </c>
      <c r="S47" s="17">
        <f t="shared" si="5"/>
        <v>0</v>
      </c>
      <c r="T47" s="17">
        <f t="shared" si="6"/>
        <v>0</v>
      </c>
      <c r="U47" s="17">
        <f t="shared" si="7"/>
        <v>0</v>
      </c>
      <c r="V47" s="17">
        <f t="shared" si="8"/>
        <v>0</v>
      </c>
      <c r="W47" s="17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12"/>
        <v>0</v>
      </c>
      <c r="AA47" s="17">
        <f t="shared" si="13"/>
        <v>0</v>
      </c>
      <c r="AB47" s="18">
        <f t="shared" si="4"/>
        <v>0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33" customHeight="1">
      <c r="A48" s="14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3">
        <f t="shared" si="1"/>
        <v>0</v>
      </c>
      <c r="Q48" s="17">
        <f t="shared" si="14"/>
        <v>0</v>
      </c>
      <c r="R48" s="17">
        <f t="shared" si="15"/>
        <v>0</v>
      </c>
      <c r="S48" s="17">
        <f t="shared" si="5"/>
        <v>0</v>
      </c>
      <c r="T48" s="17">
        <f t="shared" si="6"/>
        <v>0</v>
      </c>
      <c r="U48" s="17">
        <f t="shared" si="7"/>
        <v>0</v>
      </c>
      <c r="V48" s="17">
        <f t="shared" si="8"/>
        <v>0</v>
      </c>
      <c r="W48" s="17">
        <f t="shared" si="9"/>
        <v>0</v>
      </c>
      <c r="X48" s="17">
        <f t="shared" si="10"/>
        <v>0</v>
      </c>
      <c r="Y48" s="17">
        <f t="shared" si="11"/>
        <v>0</v>
      </c>
      <c r="Z48" s="17">
        <f t="shared" si="12"/>
        <v>0</v>
      </c>
      <c r="AA48" s="17">
        <f t="shared" si="13"/>
        <v>0</v>
      </c>
      <c r="AB48" s="18">
        <f t="shared" si="4"/>
        <v>0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33" customHeight="1">
      <c r="A49" s="14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3">
        <f t="shared" si="1"/>
        <v>0</v>
      </c>
      <c r="Q49" s="17">
        <f t="shared" si="14"/>
        <v>0</v>
      </c>
      <c r="R49" s="17">
        <f t="shared" si="15"/>
        <v>0</v>
      </c>
      <c r="S49" s="17">
        <f t="shared" si="5"/>
        <v>0</v>
      </c>
      <c r="T49" s="17">
        <f t="shared" si="6"/>
        <v>0</v>
      </c>
      <c r="U49" s="17">
        <f t="shared" si="7"/>
        <v>0</v>
      </c>
      <c r="V49" s="17">
        <f t="shared" si="8"/>
        <v>0</v>
      </c>
      <c r="W49" s="17">
        <f t="shared" si="9"/>
        <v>0</v>
      </c>
      <c r="X49" s="17">
        <f t="shared" si="10"/>
        <v>0</v>
      </c>
      <c r="Y49" s="17">
        <f t="shared" si="11"/>
        <v>0</v>
      </c>
      <c r="Z49" s="17">
        <f t="shared" si="12"/>
        <v>0</v>
      </c>
      <c r="AA49" s="17">
        <f t="shared" si="13"/>
        <v>0</v>
      </c>
      <c r="AB49" s="18">
        <f t="shared" si="4"/>
        <v>0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33" customHeight="1">
      <c r="A50" s="14">
        <v>43</v>
      </c>
      <c r="B50" s="15"/>
      <c r="C50" s="1"/>
      <c r="D50" s="1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13">
        <f t="shared" si="1"/>
        <v>0</v>
      </c>
      <c r="Q50" s="17">
        <f t="shared" si="14"/>
        <v>0</v>
      </c>
      <c r="R50" s="17">
        <f t="shared" si="15"/>
        <v>0</v>
      </c>
      <c r="S50" s="17">
        <f t="shared" si="5"/>
        <v>0</v>
      </c>
      <c r="T50" s="17">
        <f t="shared" si="6"/>
        <v>0</v>
      </c>
      <c r="U50" s="17">
        <f t="shared" si="7"/>
        <v>0</v>
      </c>
      <c r="V50" s="17">
        <f t="shared" si="8"/>
        <v>0</v>
      </c>
      <c r="W50" s="17">
        <f t="shared" si="9"/>
        <v>0</v>
      </c>
      <c r="X50" s="17">
        <f t="shared" si="10"/>
        <v>0</v>
      </c>
      <c r="Y50" s="17">
        <f t="shared" si="11"/>
        <v>0</v>
      </c>
      <c r="Z50" s="17">
        <f t="shared" si="12"/>
        <v>0</v>
      </c>
      <c r="AA50" s="17">
        <f t="shared" si="13"/>
        <v>0</v>
      </c>
      <c r="AB50" s="18">
        <f t="shared" si="4"/>
        <v>0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33" customHeight="1">
      <c r="A51" s="14">
        <v>44</v>
      </c>
      <c r="B51" s="1"/>
      <c r="C51" s="1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13">
        <f t="shared" si="1"/>
        <v>0</v>
      </c>
      <c r="Q51" s="17">
        <f t="shared" si="14"/>
        <v>0</v>
      </c>
      <c r="R51" s="17">
        <f t="shared" si="15"/>
        <v>0</v>
      </c>
      <c r="S51" s="17">
        <f t="shared" si="5"/>
        <v>0</v>
      </c>
      <c r="T51" s="17">
        <f t="shared" si="6"/>
        <v>0</v>
      </c>
      <c r="U51" s="17">
        <f t="shared" si="7"/>
        <v>0</v>
      </c>
      <c r="V51" s="17">
        <f t="shared" si="8"/>
        <v>0</v>
      </c>
      <c r="W51" s="17">
        <f t="shared" si="9"/>
        <v>0</v>
      </c>
      <c r="X51" s="17">
        <f t="shared" si="10"/>
        <v>0</v>
      </c>
      <c r="Y51" s="17">
        <f t="shared" si="11"/>
        <v>0</v>
      </c>
      <c r="Z51" s="17">
        <f t="shared" si="12"/>
        <v>0</v>
      </c>
      <c r="AA51" s="17">
        <f t="shared" si="13"/>
        <v>0</v>
      </c>
      <c r="AB51" s="18">
        <f t="shared" si="4"/>
        <v>0</v>
      </c>
      <c r="AC51" s="19"/>
      <c r="AD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33" customHeight="1">
      <c r="A52" s="14">
        <v>45</v>
      </c>
      <c r="B52" s="8"/>
      <c r="C52" s="11"/>
      <c r="D52" s="11"/>
      <c r="E52" s="9"/>
      <c r="F52" s="4"/>
      <c r="G52" s="2"/>
      <c r="H52" s="2"/>
      <c r="I52" s="2"/>
      <c r="J52" s="2"/>
      <c r="K52" s="2"/>
      <c r="L52" s="2"/>
      <c r="M52" s="2"/>
      <c r="N52" s="2"/>
      <c r="O52" s="2"/>
      <c r="P52" s="13">
        <f t="shared" si="1"/>
        <v>0</v>
      </c>
      <c r="Q52" s="17">
        <f t="shared" si="14"/>
        <v>0</v>
      </c>
      <c r="R52" s="17">
        <f t="shared" si="15"/>
        <v>0</v>
      </c>
      <c r="S52" s="17">
        <f t="shared" si="5"/>
        <v>0</v>
      </c>
      <c r="T52" s="17">
        <f t="shared" si="6"/>
        <v>0</v>
      </c>
      <c r="U52" s="17">
        <f t="shared" si="7"/>
        <v>0</v>
      </c>
      <c r="V52" s="17">
        <f t="shared" si="8"/>
        <v>0</v>
      </c>
      <c r="W52" s="17">
        <f t="shared" si="9"/>
        <v>0</v>
      </c>
      <c r="X52" s="17">
        <f t="shared" si="10"/>
        <v>0</v>
      </c>
      <c r="Y52" s="17">
        <f t="shared" si="11"/>
        <v>0</v>
      </c>
      <c r="Z52" s="17">
        <f t="shared" si="12"/>
        <v>0</v>
      </c>
      <c r="AA52" s="17">
        <f t="shared" si="13"/>
        <v>0</v>
      </c>
      <c r="AB52" s="18">
        <f t="shared" si="4"/>
        <v>0</v>
      </c>
      <c r="AC52" s="19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33" customHeight="1">
      <c r="A53" s="14">
        <v>46</v>
      </c>
      <c r="B53" s="8"/>
      <c r="C53" s="8"/>
      <c r="D53" s="9"/>
      <c r="E53" s="9"/>
      <c r="F53" s="8"/>
      <c r="G53" s="2"/>
      <c r="H53" s="2"/>
      <c r="I53" s="2"/>
      <c r="J53" s="2"/>
      <c r="K53" s="2"/>
      <c r="L53" s="2"/>
      <c r="M53" s="2"/>
      <c r="N53" s="2"/>
      <c r="O53" s="2"/>
      <c r="P53" s="13">
        <f t="shared" si="1"/>
        <v>0</v>
      </c>
      <c r="Q53" s="17">
        <f t="shared" si="14"/>
        <v>0</v>
      </c>
      <c r="R53" s="17">
        <f t="shared" si="15"/>
        <v>0</v>
      </c>
      <c r="S53" s="17">
        <f t="shared" si="5"/>
        <v>0</v>
      </c>
      <c r="T53" s="17">
        <f t="shared" si="6"/>
        <v>0</v>
      </c>
      <c r="U53" s="17">
        <f t="shared" si="7"/>
        <v>0</v>
      </c>
      <c r="V53" s="17">
        <f t="shared" si="8"/>
        <v>0</v>
      </c>
      <c r="W53" s="17">
        <f t="shared" si="9"/>
        <v>0</v>
      </c>
      <c r="X53" s="17">
        <f t="shared" si="10"/>
        <v>0</v>
      </c>
      <c r="Y53" s="17">
        <f t="shared" si="11"/>
        <v>0</v>
      </c>
      <c r="Z53" s="17">
        <f t="shared" si="12"/>
        <v>0</v>
      </c>
      <c r="AA53" s="17">
        <f t="shared" si="13"/>
        <v>0</v>
      </c>
      <c r="AB53" s="18">
        <f t="shared" si="4"/>
        <v>0</v>
      </c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33" customHeight="1">
      <c r="A54" s="14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3">
        <f t="shared" si="1"/>
        <v>0</v>
      </c>
      <c r="Q54" s="17">
        <f t="shared" si="14"/>
        <v>0</v>
      </c>
      <c r="R54" s="17">
        <f t="shared" si="15"/>
        <v>0</v>
      </c>
      <c r="S54" s="17">
        <f t="shared" si="5"/>
        <v>0</v>
      </c>
      <c r="T54" s="17">
        <f t="shared" si="6"/>
        <v>0</v>
      </c>
      <c r="U54" s="17">
        <f t="shared" si="7"/>
        <v>0</v>
      </c>
      <c r="V54" s="17">
        <f t="shared" si="8"/>
        <v>0</v>
      </c>
      <c r="W54" s="17">
        <f t="shared" si="9"/>
        <v>0</v>
      </c>
      <c r="X54" s="17">
        <f t="shared" si="10"/>
        <v>0</v>
      </c>
      <c r="Y54" s="17">
        <f t="shared" si="11"/>
        <v>0</v>
      </c>
      <c r="Z54" s="17">
        <f t="shared" si="12"/>
        <v>0</v>
      </c>
      <c r="AA54" s="17">
        <f t="shared" si="13"/>
        <v>0</v>
      </c>
      <c r="AB54" s="18">
        <f t="shared" si="4"/>
        <v>0</v>
      </c>
      <c r="AC54" s="19"/>
      <c r="AD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6" t="s">
        <v>14</v>
      </c>
      <c r="D3" s="7" t="s">
        <v>10</v>
      </c>
    </row>
    <row r="4" spans="2:4" ht="12.75">
      <c r="B4" s="51" t="s">
        <v>70</v>
      </c>
      <c r="C4" s="51"/>
      <c r="D4" s="52">
        <v>1</v>
      </c>
    </row>
    <row r="5" spans="2:4" ht="12.75">
      <c r="B5" s="48" t="s">
        <v>12</v>
      </c>
      <c r="C5" s="49">
        <f>'T2'!J4</f>
        <v>3.1818181818181817</v>
      </c>
      <c r="D5" s="50">
        <v>4</v>
      </c>
    </row>
    <row r="6" spans="2:4" ht="12.75">
      <c r="B6" s="48" t="s">
        <v>13</v>
      </c>
      <c r="C6" s="49">
        <f>'T3'!J4</f>
        <v>3.272727272727273</v>
      </c>
      <c r="D6" s="50">
        <v>4</v>
      </c>
    </row>
    <row r="7" spans="2:4" ht="12.75">
      <c r="B7" s="48" t="s">
        <v>35</v>
      </c>
      <c r="C7" s="49">
        <f>Open!J4</f>
        <v>3.4545454545454546</v>
      </c>
      <c r="D7" s="50">
        <v>3</v>
      </c>
    </row>
    <row r="8" spans="2:4" ht="12.75">
      <c r="B8" s="48" t="s">
        <v>11</v>
      </c>
      <c r="C8" s="49">
        <f>'T1'!J4</f>
        <v>3.4545454545454546</v>
      </c>
      <c r="D8" s="50">
        <v>4</v>
      </c>
    </row>
    <row r="9" ht="12.75">
      <c r="D9">
        <f>SUM(D4:D8)</f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JaroslawB</cp:lastModifiedBy>
  <cp:lastPrinted>2018-08-28T11:35:30Z</cp:lastPrinted>
  <dcterms:created xsi:type="dcterms:W3CDTF">2007-10-17T16:56:29Z</dcterms:created>
  <dcterms:modified xsi:type="dcterms:W3CDTF">2019-07-23T19:13:51Z</dcterms:modified>
  <cp:category/>
  <cp:version/>
  <cp:contentType/>
  <cp:contentStatus/>
</cp:coreProperties>
</file>