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65" windowWidth="10200" windowHeight="7575" tabRatio="698" activeTab="3"/>
  </bookViews>
  <sheets>
    <sheet name="T1" sheetId="1" r:id="rId1"/>
    <sheet name="T2" sheetId="2" r:id="rId2"/>
    <sheet name="T3" sheetId="3" r:id="rId3"/>
    <sheet name="MICRO" sheetId="4" r:id="rId4"/>
    <sheet name="Open" sheetId="5" r:id="rId5"/>
    <sheet name="puste 1" sheetId="6" r:id="rId6"/>
    <sheet name="puste 2" sheetId="7" r:id="rId7"/>
    <sheet name="tabela frekwencji" sheetId="8" r:id="rId8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2.xml><?xml version="1.0" encoding="utf-8"?>
<comments xmlns="http://schemas.openxmlformats.org/spreadsheetml/2006/main">
  <authors>
    <author>Jarosław</author>
  </authors>
  <commentList>
    <comment ref="C11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</commentList>
</comments>
</file>

<file path=xl/comments6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7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<sst xmlns="http://schemas.openxmlformats.org/spreadsheetml/2006/main" count="307" uniqueCount="190">
  <si>
    <t>miejsce</t>
  </si>
  <si>
    <t>Numer na żaglu</t>
  </si>
  <si>
    <t>nazwa</t>
  </si>
  <si>
    <t>punkty razem</t>
  </si>
  <si>
    <t>Ilość starujących &gt;&gt;&gt;</t>
  </si>
  <si>
    <t>współczynnik &gt;&gt;&gt;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</si>
  <si>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</si>
  <si>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</si>
  <si>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</si>
  <si>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</si>
  <si>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</si>
  <si>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</si>
  <si>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</si>
  <si>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</si>
  <si>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</si>
  <si>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Przewidywana ilośc miejsc na regatach finałowych</t>
  </si>
  <si>
    <t xml:space="preserve"> - zakwalifikowane do finału</t>
  </si>
  <si>
    <t>- może będą zakwalifikowane do finału</t>
  </si>
  <si>
    <t>SIGMA</t>
  </si>
  <si>
    <t>Solina</t>
  </si>
  <si>
    <t>Powidz</t>
  </si>
  <si>
    <t>Salamander</t>
  </si>
  <si>
    <t>Anwil</t>
  </si>
  <si>
    <t>Gizycko</t>
  </si>
  <si>
    <t>Michał Brzozowski</t>
  </si>
  <si>
    <t>Andrzej Brzozowski</t>
  </si>
  <si>
    <t>Piotr Adamowicz</t>
  </si>
  <si>
    <t>Piotr Matwiejczuk</t>
  </si>
  <si>
    <t>Andrzej Rygielski</t>
  </si>
  <si>
    <t>Marian Zieliński</t>
  </si>
  <si>
    <t>Andrzej Kęder</t>
  </si>
  <si>
    <t>Marek Kmieć</t>
  </si>
  <si>
    <t>POL 10000</t>
  </si>
  <si>
    <t>POL 9668</t>
  </si>
  <si>
    <t>PZ 98</t>
  </si>
  <si>
    <t>POL 8</t>
  </si>
  <si>
    <t>Mariusz Augustyniak</t>
  </si>
  <si>
    <t>MARIMAR</t>
  </si>
  <si>
    <t>Michał Malinowski</t>
  </si>
  <si>
    <t>Jan Wilk</t>
  </si>
  <si>
    <t>JEREMI</t>
  </si>
  <si>
    <t>POL 7</t>
  </si>
  <si>
    <t>ZALEWO</t>
  </si>
  <si>
    <t>NEOPROFIL</t>
  </si>
  <si>
    <t>ANDRZELA</t>
  </si>
  <si>
    <t>ELCOM</t>
  </si>
  <si>
    <t xml:space="preserve">OMRGA </t>
  </si>
  <si>
    <t>SALAMANDER</t>
  </si>
  <si>
    <t>Karol Michałek</t>
  </si>
  <si>
    <t>Arkadiusz Sendlewski</t>
  </si>
  <si>
    <t>Iława</t>
  </si>
  <si>
    <t>OPEN</t>
  </si>
  <si>
    <t>LEGENDA II</t>
  </si>
  <si>
    <t>Mirek Sztuba</t>
  </si>
  <si>
    <t>NOSTER</t>
  </si>
  <si>
    <t>Tomasz Kopytko</t>
  </si>
  <si>
    <t>Łukasz Pater</t>
  </si>
  <si>
    <t>Adam Kopytko</t>
  </si>
  <si>
    <t>ATUM</t>
  </si>
  <si>
    <t>Bogusłąw Sobowiec</t>
  </si>
  <si>
    <t>Kazimierz Nowak</t>
  </si>
  <si>
    <t>Marek Sawicki</t>
  </si>
  <si>
    <t>Marek Ochmański</t>
  </si>
  <si>
    <t>WK 54</t>
  </si>
  <si>
    <t>Tomasz Feret</t>
  </si>
  <si>
    <t>Piotr Tarnacki</t>
  </si>
  <si>
    <t>Maciej Twarowski</t>
  </si>
  <si>
    <t>Maciej Grodzki</t>
  </si>
  <si>
    <t>POL 77</t>
  </si>
  <si>
    <t/>
  </si>
  <si>
    <t>POL 88</t>
  </si>
  <si>
    <t>POL 333</t>
  </si>
  <si>
    <t>ALTER EGO</t>
  </si>
  <si>
    <t>Michał Gabrysiak</t>
  </si>
  <si>
    <t>EDI</t>
  </si>
  <si>
    <t>POL 50</t>
  </si>
  <si>
    <t>DART HAWK</t>
  </si>
  <si>
    <t>CIVITAS KIELCENSIS</t>
  </si>
  <si>
    <t>Bartosz Piotrowski</t>
  </si>
  <si>
    <t>LABESTO</t>
  </si>
  <si>
    <t>FD</t>
  </si>
  <si>
    <t>Bogdan Kalwasiński</t>
  </si>
  <si>
    <t>Zbigniew Kościukiewicz</t>
  </si>
  <si>
    <t>Arkadiusz Spychalski</t>
  </si>
  <si>
    <t>CK</t>
  </si>
  <si>
    <t>Mariusz Boliszewski</t>
  </si>
  <si>
    <t>Micro</t>
  </si>
  <si>
    <t>Piotr Bokota</t>
  </si>
  <si>
    <t>SUSZ</t>
  </si>
  <si>
    <t>Wągrowiec</t>
  </si>
  <si>
    <t>Augustó</t>
  </si>
  <si>
    <t>Grzegorz Guzowski</t>
  </si>
  <si>
    <t>Adam Krzyżykowski</t>
  </si>
  <si>
    <t>Ryszard Tomaszewski</t>
  </si>
  <si>
    <t>Rafał Moszczyński</t>
  </si>
  <si>
    <t>Jacek Kuczyński</t>
  </si>
  <si>
    <t>Agata Czarmińska</t>
  </si>
  <si>
    <t>Andrzej Gorzelak</t>
  </si>
  <si>
    <t>Andrzej Leman</t>
  </si>
  <si>
    <t>Radosław Cierpiał</t>
  </si>
  <si>
    <t>Marcin Balcerowski</t>
  </si>
  <si>
    <t>Mateusz Dwórznik</t>
  </si>
  <si>
    <t>Mirosława Czech</t>
  </si>
  <si>
    <t>Marcin Macioszek</t>
  </si>
  <si>
    <t>VD 201</t>
  </si>
  <si>
    <t>243</t>
  </si>
  <si>
    <t>POL 125</t>
  </si>
  <si>
    <t>POL 13</t>
  </si>
  <si>
    <t>POL 82</t>
  </si>
  <si>
    <t>POL 104</t>
  </si>
  <si>
    <t>POL  5533</t>
  </si>
  <si>
    <t>PZ 38</t>
  </si>
  <si>
    <t>ISO</t>
  </si>
  <si>
    <t>I 2635</t>
  </si>
  <si>
    <t>RZ 404</t>
  </si>
  <si>
    <t>POL 4337</t>
  </si>
  <si>
    <t>KS 777</t>
  </si>
  <si>
    <t>Z</t>
  </si>
  <si>
    <t>POL 10810</t>
  </si>
  <si>
    <t>LIDA</t>
  </si>
  <si>
    <t>BOSUN</t>
  </si>
  <si>
    <t>MARIBO.pl</t>
  </si>
  <si>
    <t>CARO</t>
  </si>
  <si>
    <t>CERBER</t>
  </si>
  <si>
    <t>ROCA</t>
  </si>
  <si>
    <t>WOJOWNIK 7 / SZTORM REGATTA TEAM</t>
  </si>
  <si>
    <t>POLSTER</t>
  </si>
  <si>
    <t>POSĘPNY ORZEŁ</t>
  </si>
  <si>
    <t>S.Y. MUSTANG</t>
  </si>
  <si>
    <t>PRZYJACIEL GROOND</t>
  </si>
  <si>
    <t>TOPPER ISO</t>
  </si>
  <si>
    <t>b/n (omega)</t>
  </si>
  <si>
    <t>LEGENDA</t>
  </si>
  <si>
    <t>BLACK &amp; WHITE</t>
  </si>
  <si>
    <t>CURRENCY ON TIME</t>
  </si>
  <si>
    <t>SEN 749</t>
  </si>
  <si>
    <t>TAŃCZĄCA Z FALAMI</t>
  </si>
  <si>
    <t>RAFA</t>
  </si>
  <si>
    <t>PIĄTKA +</t>
  </si>
  <si>
    <t>OLIVIA RS</t>
  </si>
  <si>
    <t>RAFA 2</t>
  </si>
  <si>
    <t>VENKOR</t>
  </si>
  <si>
    <t>TURBO DZIADKI II</t>
  </si>
  <si>
    <t>Łukasz Głowiński</t>
  </si>
  <si>
    <t>Marcin Dwornikowski</t>
  </si>
  <si>
    <t>Stanisław Baran</t>
  </si>
  <si>
    <t>Krzysztof Kaczka</t>
  </si>
  <si>
    <t>Jerzy Kusiak</t>
  </si>
  <si>
    <t>Mateusz Moczarny</t>
  </si>
  <si>
    <t>Tomasz Menet</t>
  </si>
  <si>
    <t>Iga Suchodolska</t>
  </si>
  <si>
    <t>Piotr Niewczas</t>
  </si>
  <si>
    <t>ASIA</t>
  </si>
  <si>
    <t>JESTER</t>
  </si>
  <si>
    <t>HIRUNDO</t>
  </si>
  <si>
    <t>VACANZA</t>
  </si>
  <si>
    <t>ARGEMON</t>
  </si>
  <si>
    <t>CUM,ULUS</t>
  </si>
  <si>
    <t>HUNGRY SHARK</t>
  </si>
  <si>
    <t>MASSACRA</t>
  </si>
  <si>
    <t>BIG FISH</t>
  </si>
  <si>
    <t>MAC QUIRES</t>
  </si>
  <si>
    <t>LORD SITH</t>
  </si>
  <si>
    <t>Grzegorz Ginter</t>
  </si>
  <si>
    <t>Łukasz Rydzik</t>
  </si>
  <si>
    <t>Marek Porczak</t>
  </si>
  <si>
    <t>Zdzisłąw Adamski</t>
  </si>
  <si>
    <t>SYRENKA</t>
  </si>
  <si>
    <t>COMARCH OPTIMA</t>
  </si>
  <si>
    <t>PANGEA</t>
  </si>
  <si>
    <t>BRATANEK</t>
  </si>
  <si>
    <t>ZDZICHU</t>
  </si>
  <si>
    <t>Wacław Skiba</t>
  </si>
  <si>
    <t>Marcin Wójcik</t>
  </si>
  <si>
    <t>Marian Markiewicz</t>
  </si>
  <si>
    <t>WAMOT</t>
  </si>
  <si>
    <t>SZARY WILK</t>
  </si>
  <si>
    <t>Remigiusz Chłopocki</t>
  </si>
  <si>
    <t>MUSTANG</t>
  </si>
  <si>
    <t>Kacper Kowalski</t>
  </si>
  <si>
    <t>NBIAŁY KRUK</t>
  </si>
  <si>
    <t>Jerzy Ordyłowski</t>
  </si>
  <si>
    <t>TRZECH BUDRYSÓW</t>
  </si>
  <si>
    <t>Piotr Ubysz</t>
  </si>
  <si>
    <t>KRÓL LEW</t>
  </si>
  <si>
    <t>REBELIA</t>
  </si>
  <si>
    <t>NO PROBLEM</t>
  </si>
  <si>
    <t>Krzysztof Mariański</t>
  </si>
  <si>
    <t>EURO SHIPPING</t>
  </si>
  <si>
    <t>Łukasz Paszko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</si>
</sst>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</numFmts>
  <fonts count="57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sz val="9"/>
      <name val="Tahoma"/>
      <family val="0"/>
    </font>
    <font>
      <sz val="9"/>
      <name val="Tahoma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164" fontId="13" fillId="0" borderId="17" xfId="51" applyNumberFormat="1" applyFont="1" applyBorder="1" applyAlignment="1">
      <alignment horizontal="center" vertical="center"/>
      <protection/>
    </xf>
    <xf numFmtId="164" fontId="13" fillId="0" borderId="10" xfId="51" applyNumberFormat="1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49" fontId="13" fillId="0" borderId="10" xfId="51" applyNumberFormat="1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4" fillId="0" borderId="10" xfId="51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4" fillId="0" borderId="19" xfId="51" applyNumberFormat="1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164" fontId="14" fillId="0" borderId="17" xfId="51" applyNumberFormat="1" applyFont="1" applyFill="1" applyBorder="1" applyAlignment="1">
      <alignment horizontal="center" vertical="center"/>
      <protection/>
    </xf>
    <xf numFmtId="164" fontId="14" fillId="0" borderId="17" xfId="51" applyNumberFormat="1" applyFont="1" applyBorder="1" applyAlignment="1">
      <alignment horizontal="center" vertical="center"/>
      <protection/>
    </xf>
    <xf numFmtId="164" fontId="14" fillId="0" borderId="10" xfId="51" applyNumberFormat="1" applyFont="1" applyBorder="1" applyAlignment="1">
      <alignment horizontal="center" vertical="center"/>
      <protection/>
    </xf>
    <xf numFmtId="164" fontId="0" fillId="0" borderId="17" xfId="51" applyNumberFormat="1" applyFont="1" applyBorder="1" applyAlignment="1">
      <alignment horizontal="center" vertical="center"/>
      <protection/>
    </xf>
    <xf numFmtId="164" fontId="0" fillId="0" borderId="10" xfId="51" applyNumberFormat="1" applyFont="1" applyBorder="1" applyAlignment="1">
      <alignment horizontal="center" vertical="center"/>
      <protection/>
    </xf>
    <xf numFmtId="164" fontId="0" fillId="0" borderId="17" xfId="5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64" fontId="0" fillId="0" borderId="10" xfId="51" applyNumberFormat="1" applyFont="1" applyBorder="1" applyAlignment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 horizontal="center" vertical="center"/>
    </xf>
    <xf numFmtId="164" fontId="0" fillId="0" borderId="10" xfId="51" applyNumberFormat="1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5" fillId="36" borderId="22" xfId="0" applyFont="1" applyFill="1" applyBorder="1" applyAlignment="1" applyProtection="1">
      <alignment horizontal="center" vertical="center" wrapText="1"/>
      <protection hidden="1"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 wrapText="1"/>
      <protection hidden="1"/>
    </xf>
    <xf numFmtId="0" fontId="5" fillId="36" borderId="23" xfId="0" applyFont="1" applyFill="1" applyBorder="1" applyAlignment="1" applyProtection="1">
      <alignment horizontal="center" vertical="center"/>
      <protection hidden="1"/>
    </xf>
    <xf numFmtId="0" fontId="5" fillId="36" borderId="10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5" fillId="36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zoomScale="65" zoomScaleNormal="65" zoomScalePageLayoutView="0" workbookViewId="0" topLeftCell="A1">
      <selection activeCell="R13" sqref="R13"/>
    </sheetView>
  </sheetViews>
  <sheetFormatPr defaultColWidth="9.140625" defaultRowHeight="12.75"/>
  <cols>
    <col min="1" max="1" width="9.140625" style="38" customWidth="1"/>
    <col min="2" max="2" width="14.57421875" style="38" customWidth="1"/>
    <col min="3" max="3" width="31.00390625" style="38" bestFit="1" customWidth="1"/>
    <col min="4" max="4" width="25.57421875" style="38" customWidth="1"/>
    <col min="5" max="5" width="13.421875" style="38" customWidth="1"/>
    <col min="6" max="6" width="14.00390625" style="38" customWidth="1"/>
    <col min="7" max="7" width="13.57421875" style="38" customWidth="1"/>
    <col min="8" max="8" width="13.28125" style="38" customWidth="1"/>
    <col min="9" max="9" width="12.7109375" style="38" customWidth="1"/>
    <col min="10" max="10" width="14.00390625" style="38" customWidth="1"/>
    <col min="11" max="13" width="14.421875" style="38" customWidth="1"/>
    <col min="14" max="14" width="12.28125" style="95" bestFit="1" customWidth="1"/>
    <col min="15" max="16" width="11.28125" style="96" customWidth="1"/>
    <col min="17" max="23" width="9.140625" style="96" customWidth="1"/>
    <col min="24" max="24" width="8.8515625" style="96" customWidth="1"/>
    <col min="25" max="26" width="9.140625" style="102" customWidth="1"/>
    <col min="27" max="16384" width="9.140625" style="38" customWidth="1"/>
  </cols>
  <sheetData>
    <row r="1" spans="15:26" s="95" customFormat="1" ht="15"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7"/>
    </row>
    <row r="2" spans="1:26" s="95" customFormat="1" ht="15">
      <c r="A2" s="98" t="s">
        <v>6</v>
      </c>
      <c r="B2" s="98"/>
      <c r="C2" s="98"/>
      <c r="D2" s="98"/>
      <c r="E2" s="98"/>
      <c r="F2" s="98"/>
      <c r="G2" s="98"/>
      <c r="H2" s="98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97"/>
    </row>
    <row r="3" spans="10:26" s="95" customFormat="1" ht="15">
      <c r="J3" s="98" t="s">
        <v>8</v>
      </c>
      <c r="K3" s="104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7"/>
    </row>
    <row r="4" spans="1:26" s="95" customFormat="1" ht="18" customHeight="1">
      <c r="A4" s="100" t="s">
        <v>11</v>
      </c>
      <c r="B4" s="100"/>
      <c r="C4" s="100"/>
      <c r="D4" s="100"/>
      <c r="E4" s="100"/>
      <c r="F4" s="100"/>
      <c r="G4" s="100"/>
      <c r="H4" s="100"/>
      <c r="J4" s="95">
        <f>SUM(E7:M7)/11</f>
        <v>2.272727272727273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  <c r="Z4" s="97"/>
    </row>
    <row r="5" spans="1:26" s="95" customFormat="1" ht="18" customHeight="1">
      <c r="A5" s="101"/>
      <c r="B5" s="101"/>
      <c r="C5" s="101"/>
      <c r="D5" s="101"/>
      <c r="E5" s="101"/>
      <c r="F5" s="101"/>
      <c r="G5" s="101"/>
      <c r="H5" s="101"/>
      <c r="I5" s="101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7"/>
    </row>
    <row r="6" spans="1:26" s="87" customFormat="1" ht="15" customHeight="1">
      <c r="A6" s="82" t="s">
        <v>0</v>
      </c>
      <c r="B6" s="83" t="s">
        <v>1</v>
      </c>
      <c r="C6" s="83" t="s">
        <v>7</v>
      </c>
      <c r="D6" s="84" t="s">
        <v>2</v>
      </c>
      <c r="E6" s="84" t="s">
        <v>22</v>
      </c>
      <c r="F6" s="84" t="s">
        <v>19</v>
      </c>
      <c r="G6" s="84" t="s">
        <v>21</v>
      </c>
      <c r="H6" s="84" t="s">
        <v>20</v>
      </c>
      <c r="I6" s="84" t="s">
        <v>89</v>
      </c>
      <c r="J6" s="84" t="s">
        <v>90</v>
      </c>
      <c r="K6" s="84" t="s">
        <v>23</v>
      </c>
      <c r="L6" s="84" t="s">
        <v>50</v>
      </c>
      <c r="M6" s="84"/>
      <c r="N6" s="83" t="s">
        <v>3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6"/>
    </row>
    <row r="7" spans="1:26" s="87" customFormat="1" ht="14.25" customHeight="1">
      <c r="A7" s="88"/>
      <c r="B7" s="89"/>
      <c r="C7" s="89"/>
      <c r="D7" s="90" t="s">
        <v>4</v>
      </c>
      <c r="E7" s="91">
        <f>COUNTIF(E9:E59,"&gt;0")</f>
        <v>9</v>
      </c>
      <c r="F7" s="91">
        <f>COUNTIF(F9:F59,"&gt;0")</f>
        <v>11</v>
      </c>
      <c r="G7" s="91">
        <f aca="true" t="shared" si="0" ref="G7:M7">COUNTIF(G9:G59,"&gt;0")</f>
        <v>5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6"/>
    </row>
    <row r="8" spans="1:26" s="87" customFormat="1" ht="14.25" customHeight="1">
      <c r="A8" s="92"/>
      <c r="B8" s="93"/>
      <c r="C8" s="93"/>
      <c r="D8" s="90" t="s">
        <v>5</v>
      </c>
      <c r="E8" s="90">
        <v>1.1</v>
      </c>
      <c r="F8" s="90">
        <v>1</v>
      </c>
      <c r="G8" s="91">
        <v>1</v>
      </c>
      <c r="H8" s="91">
        <v>1</v>
      </c>
      <c r="I8" s="91">
        <v>1</v>
      </c>
      <c r="J8" s="91">
        <v>1</v>
      </c>
      <c r="K8" s="91">
        <v>1.2</v>
      </c>
      <c r="L8" s="91">
        <v>1</v>
      </c>
      <c r="M8" s="91">
        <v>0</v>
      </c>
      <c r="N8" s="94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</row>
    <row r="9" spans="1:37" ht="33" customHeight="1">
      <c r="A9" s="31">
        <v>1</v>
      </c>
      <c r="B9" s="1" t="s">
        <v>34</v>
      </c>
      <c r="C9" s="74" t="s">
        <v>28</v>
      </c>
      <c r="D9" s="107" t="s">
        <v>44</v>
      </c>
      <c r="E9" s="3">
        <v>2</v>
      </c>
      <c r="F9" s="3"/>
      <c r="G9" s="2">
        <v>1</v>
      </c>
      <c r="H9" s="2"/>
      <c r="I9" s="2"/>
      <c r="J9" s="2"/>
      <c r="K9" s="2"/>
      <c r="L9" s="2"/>
      <c r="M9" s="2"/>
      <c r="N9" s="30">
        <f>X9</f>
        <v>1629.603769488897</v>
      </c>
      <c r="O9" s="34">
        <f aca="true" t="shared" si="1" ref="O9:O27">IF(OR(E9="",E9="-"),0,E$8*(101+1000*LOG10(E$7/E9)))</f>
        <v>829.6337651528781</v>
      </c>
      <c r="P9" s="34" t="b">
        <f>N3=IF(OR(F9="",F9="-"),0,F$8*(101+1000*LOG10(F$7/F9)))</f>
        <v>1</v>
      </c>
      <c r="Q9" s="34">
        <f aca="true" t="shared" si="2" ref="Q9:Q27">IF(OR(G9="",G9="-"),0,G$8*(101+1000*LOG10(G$7/G9)))</f>
        <v>799.9700043360189</v>
      </c>
      <c r="R9" s="34">
        <f aca="true" t="shared" si="3" ref="R9:R27">IF(OR(H9="",H9="-"),0,H$8*(101+1000*LOG10(H$7/H9)))</f>
        <v>0</v>
      </c>
      <c r="S9" s="34">
        <f aca="true" t="shared" si="4" ref="S9:S27">IF(OR(I9="",I9="-"),0,I$8*(101+1000*LOG10(I$7/I9)))</f>
        <v>0</v>
      </c>
      <c r="T9" s="34">
        <f aca="true" t="shared" si="5" ref="T9:T27">IF(OR(J9="",J9="-"),0,J$8*(101+1000*LOG10(J$7/J9)))</f>
        <v>0</v>
      </c>
      <c r="U9" s="34">
        <f aca="true" t="shared" si="6" ref="U9:U27">IF(OR(K9="",K9="-"),0,K$8*(101+1000*LOG10(K$7/K9)))</f>
        <v>0</v>
      </c>
      <c r="V9" s="34">
        <f aca="true" t="shared" si="7" ref="V9:V27">IF(OR(L9="",L9="-"),0,L$8*(101+1000*LOG10(L$7/L9)))</f>
        <v>0</v>
      </c>
      <c r="W9" s="34">
        <f aca="true" t="shared" si="8" ref="W9:W27">IF(OR(M9="",M9="-"),0,M$8*(101+1000*LOG10(M$7/M9)))</f>
        <v>0</v>
      </c>
      <c r="X9" s="35">
        <f aca="true" t="shared" si="9" ref="X9:X55">SUM(O9:W9)</f>
        <v>1629.603769488897</v>
      </c>
      <c r="Y9" s="36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33" customHeight="1">
      <c r="A10" s="31">
        <v>2</v>
      </c>
      <c r="B10" s="1" t="s">
        <v>104</v>
      </c>
      <c r="C10" s="74" t="s">
        <v>91</v>
      </c>
      <c r="D10" s="61" t="s">
        <v>119</v>
      </c>
      <c r="E10" s="9">
        <v>1</v>
      </c>
      <c r="F10" s="4"/>
      <c r="G10" s="2"/>
      <c r="H10" s="2"/>
      <c r="I10" s="2"/>
      <c r="J10" s="2"/>
      <c r="K10" s="2"/>
      <c r="L10" s="2"/>
      <c r="M10" s="2"/>
      <c r="N10" s="30">
        <f>X10</f>
        <v>1160.7667603832574</v>
      </c>
      <c r="O10" s="34">
        <f t="shared" si="1"/>
        <v>1160.7667603832574</v>
      </c>
      <c r="P10" s="34">
        <f aca="true" t="shared" si="10" ref="P9:P27">IF(OR(F10="",F10="-"),0,F$8*(101+1000*LOG10(F$7/F10)))</f>
        <v>0</v>
      </c>
      <c r="Q10" s="34">
        <f t="shared" si="2"/>
        <v>0</v>
      </c>
      <c r="R10" s="34">
        <f t="shared" si="3"/>
        <v>0</v>
      </c>
      <c r="S10" s="34">
        <f t="shared" si="4"/>
        <v>0</v>
      </c>
      <c r="T10" s="34">
        <f t="shared" si="5"/>
        <v>0</v>
      </c>
      <c r="U10" s="34">
        <f t="shared" si="6"/>
        <v>0</v>
      </c>
      <c r="V10" s="34">
        <f t="shared" si="7"/>
        <v>0</v>
      </c>
      <c r="W10" s="34">
        <f t="shared" si="8"/>
        <v>0</v>
      </c>
      <c r="X10" s="35">
        <f t="shared" si="9"/>
        <v>1160.7667603832574</v>
      </c>
      <c r="Y10" s="36"/>
      <c r="Z10" s="3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33" customHeight="1">
      <c r="A11" s="31">
        <v>3</v>
      </c>
      <c r="B11" s="4"/>
      <c r="C11" s="1" t="s">
        <v>30</v>
      </c>
      <c r="D11" s="55" t="s">
        <v>152</v>
      </c>
      <c r="E11" s="4"/>
      <c r="F11" s="4">
        <v>1</v>
      </c>
      <c r="G11" s="2"/>
      <c r="H11" s="2"/>
      <c r="I11" s="2"/>
      <c r="J11" s="2"/>
      <c r="K11" s="2"/>
      <c r="L11" s="2"/>
      <c r="M11" s="2"/>
      <c r="N11" s="30">
        <f>X11</f>
        <v>1142.392685158225</v>
      </c>
      <c r="O11" s="34">
        <f t="shared" si="1"/>
        <v>0</v>
      </c>
      <c r="P11" s="34">
        <f t="shared" si="10"/>
        <v>1142.392685158225</v>
      </c>
      <c r="Q11" s="34">
        <f t="shared" si="2"/>
        <v>0</v>
      </c>
      <c r="R11" s="34">
        <f t="shared" si="3"/>
        <v>0</v>
      </c>
      <c r="S11" s="34">
        <f t="shared" si="4"/>
        <v>0</v>
      </c>
      <c r="T11" s="34">
        <f t="shared" si="5"/>
        <v>0</v>
      </c>
      <c r="U11" s="34">
        <f t="shared" si="6"/>
        <v>0</v>
      </c>
      <c r="V11" s="34">
        <f t="shared" si="7"/>
        <v>0</v>
      </c>
      <c r="W11" s="34">
        <f t="shared" si="8"/>
        <v>0</v>
      </c>
      <c r="X11" s="35">
        <f t="shared" si="9"/>
        <v>1142.392685158225</v>
      </c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33" customHeight="1">
      <c r="A12" s="31">
        <v>4</v>
      </c>
      <c r="B12" s="3"/>
      <c r="C12" s="1" t="s">
        <v>143</v>
      </c>
      <c r="D12" s="47" t="s">
        <v>153</v>
      </c>
      <c r="E12" s="1"/>
      <c r="F12" s="3">
        <v>2</v>
      </c>
      <c r="G12" s="2"/>
      <c r="H12" s="2"/>
      <c r="I12" s="2"/>
      <c r="J12" s="2"/>
      <c r="K12" s="2"/>
      <c r="L12" s="2"/>
      <c r="M12" s="2"/>
      <c r="N12" s="30">
        <f>X12</f>
        <v>841.3626894942439</v>
      </c>
      <c r="O12" s="34">
        <f t="shared" si="1"/>
        <v>0</v>
      </c>
      <c r="P12" s="34">
        <f t="shared" si="10"/>
        <v>841.3626894942439</v>
      </c>
      <c r="Q12" s="34">
        <f t="shared" si="2"/>
        <v>0</v>
      </c>
      <c r="R12" s="34">
        <f t="shared" si="3"/>
        <v>0</v>
      </c>
      <c r="S12" s="34">
        <f t="shared" si="4"/>
        <v>0</v>
      </c>
      <c r="T12" s="34">
        <f t="shared" si="5"/>
        <v>0</v>
      </c>
      <c r="U12" s="34">
        <f t="shared" si="6"/>
        <v>0</v>
      </c>
      <c r="V12" s="34">
        <f t="shared" si="7"/>
        <v>0</v>
      </c>
      <c r="W12" s="34">
        <f t="shared" si="8"/>
        <v>0</v>
      </c>
      <c r="X12" s="35">
        <f t="shared" si="9"/>
        <v>841.3626894942439</v>
      </c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33" customHeight="1">
      <c r="A13" s="31">
        <v>5</v>
      </c>
      <c r="B13" s="4" t="s">
        <v>41</v>
      </c>
      <c r="C13" s="74" t="s">
        <v>85</v>
      </c>
      <c r="D13" s="55" t="s">
        <v>142</v>
      </c>
      <c r="E13" s="4">
        <v>4</v>
      </c>
      <c r="F13" s="4"/>
      <c r="G13" s="2">
        <v>3</v>
      </c>
      <c r="H13" s="2"/>
      <c r="I13" s="2"/>
      <c r="J13" s="2"/>
      <c r="K13" s="2"/>
      <c r="L13" s="2"/>
      <c r="M13" s="2"/>
      <c r="N13" s="30">
        <f>X13</f>
        <v>821.3495195388551</v>
      </c>
      <c r="O13" s="34">
        <f t="shared" si="1"/>
        <v>498.50076992249876</v>
      </c>
      <c r="P13" s="34">
        <f t="shared" si="10"/>
        <v>0</v>
      </c>
      <c r="Q13" s="34">
        <f t="shared" si="2"/>
        <v>322.8487496163564</v>
      </c>
      <c r="R13" s="34">
        <f t="shared" si="3"/>
        <v>0</v>
      </c>
      <c r="S13" s="34">
        <f t="shared" si="4"/>
        <v>0</v>
      </c>
      <c r="T13" s="34">
        <f t="shared" si="5"/>
        <v>0</v>
      </c>
      <c r="U13" s="34">
        <f t="shared" si="6"/>
        <v>0</v>
      </c>
      <c r="V13" s="34">
        <f t="shared" si="7"/>
        <v>0</v>
      </c>
      <c r="W13" s="34">
        <f t="shared" si="8"/>
        <v>0</v>
      </c>
      <c r="X13" s="35">
        <f t="shared" si="9"/>
        <v>821.3495195388551</v>
      </c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33" customHeight="1">
      <c r="A14" s="31">
        <v>6</v>
      </c>
      <c r="B14" s="31"/>
      <c r="C14" s="1" t="s">
        <v>60</v>
      </c>
      <c r="D14" s="1" t="s">
        <v>154</v>
      </c>
      <c r="E14" s="31"/>
      <c r="F14" s="31">
        <v>3</v>
      </c>
      <c r="G14" s="2"/>
      <c r="H14" s="3"/>
      <c r="I14" s="3"/>
      <c r="J14" s="2"/>
      <c r="K14" s="2"/>
      <c r="L14" s="2"/>
      <c r="M14" s="2"/>
      <c r="N14" s="30">
        <f>X14</f>
        <v>665.2714304385626</v>
      </c>
      <c r="O14" s="34">
        <f t="shared" si="1"/>
        <v>0</v>
      </c>
      <c r="P14" s="34">
        <f t="shared" si="10"/>
        <v>665.2714304385626</v>
      </c>
      <c r="Q14" s="34">
        <f t="shared" si="2"/>
        <v>0</v>
      </c>
      <c r="R14" s="34">
        <f t="shared" si="3"/>
        <v>0</v>
      </c>
      <c r="S14" s="34">
        <f t="shared" si="4"/>
        <v>0</v>
      </c>
      <c r="T14" s="34">
        <f t="shared" si="5"/>
        <v>0</v>
      </c>
      <c r="U14" s="34">
        <f t="shared" si="6"/>
        <v>0</v>
      </c>
      <c r="V14" s="34">
        <f t="shared" si="7"/>
        <v>0</v>
      </c>
      <c r="W14" s="34">
        <f t="shared" si="8"/>
        <v>0</v>
      </c>
      <c r="X14" s="35">
        <f t="shared" si="9"/>
        <v>665.2714304385626</v>
      </c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33" customHeight="1">
      <c r="A15" s="31">
        <v>7</v>
      </c>
      <c r="B15" s="1" t="s">
        <v>105</v>
      </c>
      <c r="C15" s="74" t="s">
        <v>92</v>
      </c>
      <c r="D15" s="1" t="s">
        <v>120</v>
      </c>
      <c r="E15" s="1">
        <v>3</v>
      </c>
      <c r="F15" s="8"/>
      <c r="G15" s="2"/>
      <c r="H15" s="2"/>
      <c r="I15" s="2"/>
      <c r="J15" s="2"/>
      <c r="K15" s="2"/>
      <c r="L15" s="2"/>
      <c r="M15" s="2"/>
      <c r="N15" s="30">
        <f>X15</f>
        <v>635.9333801916287</v>
      </c>
      <c r="O15" s="34">
        <f t="shared" si="1"/>
        <v>635.9333801916287</v>
      </c>
      <c r="P15" s="34">
        <f t="shared" si="10"/>
        <v>0</v>
      </c>
      <c r="Q15" s="34">
        <f t="shared" si="2"/>
        <v>0</v>
      </c>
      <c r="R15" s="34">
        <f t="shared" si="3"/>
        <v>0</v>
      </c>
      <c r="S15" s="34">
        <f t="shared" si="4"/>
        <v>0</v>
      </c>
      <c r="T15" s="34">
        <f t="shared" si="5"/>
        <v>0</v>
      </c>
      <c r="U15" s="34">
        <f t="shared" si="6"/>
        <v>0</v>
      </c>
      <c r="V15" s="34">
        <f t="shared" si="7"/>
        <v>0</v>
      </c>
      <c r="W15" s="34">
        <f t="shared" si="8"/>
        <v>0</v>
      </c>
      <c r="X15" s="35">
        <f t="shared" si="9"/>
        <v>635.9333801916287</v>
      </c>
      <c r="Y15" s="36"/>
      <c r="Z15" s="36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33" customHeight="1">
      <c r="A16" s="31">
        <v>8</v>
      </c>
      <c r="B16" s="8"/>
      <c r="C16" s="8" t="s">
        <v>144</v>
      </c>
      <c r="D16" s="9" t="s">
        <v>155</v>
      </c>
      <c r="E16" s="9"/>
      <c r="F16" s="3">
        <v>4</v>
      </c>
      <c r="G16" s="2"/>
      <c r="H16" s="2"/>
      <c r="I16" s="2"/>
      <c r="J16" s="2"/>
      <c r="K16" s="2"/>
      <c r="L16" s="2"/>
      <c r="M16" s="2"/>
      <c r="N16" s="30">
        <f>X16</f>
        <v>540.3326938302627</v>
      </c>
      <c r="O16" s="34">
        <f t="shared" si="1"/>
        <v>0</v>
      </c>
      <c r="P16" s="34">
        <f t="shared" si="10"/>
        <v>540.3326938302627</v>
      </c>
      <c r="Q16" s="34">
        <f t="shared" si="2"/>
        <v>0</v>
      </c>
      <c r="R16" s="34">
        <f t="shared" si="3"/>
        <v>0</v>
      </c>
      <c r="S16" s="34">
        <f t="shared" si="4"/>
        <v>0</v>
      </c>
      <c r="T16" s="34">
        <f t="shared" si="5"/>
        <v>0</v>
      </c>
      <c r="U16" s="34">
        <f t="shared" si="6"/>
        <v>0</v>
      </c>
      <c r="V16" s="34">
        <f t="shared" si="7"/>
        <v>0</v>
      </c>
      <c r="W16" s="34">
        <f t="shared" si="8"/>
        <v>0</v>
      </c>
      <c r="X16" s="35">
        <f t="shared" si="9"/>
        <v>540.3326938302627</v>
      </c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33" customHeight="1">
      <c r="A17" s="31">
        <v>9</v>
      </c>
      <c r="B17" s="1"/>
      <c r="C17" s="1" t="s">
        <v>177</v>
      </c>
      <c r="D17" s="1" t="s">
        <v>40</v>
      </c>
      <c r="E17" s="3"/>
      <c r="F17" s="3"/>
      <c r="G17" s="2">
        <v>2</v>
      </c>
      <c r="H17" s="2"/>
      <c r="I17" s="2"/>
      <c r="J17" s="2"/>
      <c r="K17" s="2"/>
      <c r="L17" s="2"/>
      <c r="M17" s="2"/>
      <c r="N17" s="30">
        <f>X17</f>
        <v>498.9400086720376</v>
      </c>
      <c r="O17" s="34">
        <f t="shared" si="1"/>
        <v>0</v>
      </c>
      <c r="P17" s="34">
        <f t="shared" si="10"/>
        <v>0</v>
      </c>
      <c r="Q17" s="34">
        <f t="shared" si="2"/>
        <v>498.9400086720376</v>
      </c>
      <c r="R17" s="34">
        <f t="shared" si="3"/>
        <v>0</v>
      </c>
      <c r="S17" s="34">
        <f t="shared" si="4"/>
        <v>0</v>
      </c>
      <c r="T17" s="34">
        <f t="shared" si="5"/>
        <v>0</v>
      </c>
      <c r="U17" s="34">
        <f t="shared" si="6"/>
        <v>0</v>
      </c>
      <c r="V17" s="34">
        <f t="shared" si="7"/>
        <v>0</v>
      </c>
      <c r="W17" s="34">
        <f t="shared" si="8"/>
        <v>0</v>
      </c>
      <c r="X17" s="35">
        <f t="shared" si="9"/>
        <v>498.9400086720376</v>
      </c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33" customHeight="1">
      <c r="A18" s="31">
        <v>10</v>
      </c>
      <c r="B18" s="1"/>
      <c r="C18" s="61" t="s">
        <v>145</v>
      </c>
      <c r="D18" s="61" t="s">
        <v>156</v>
      </c>
      <c r="E18" s="3"/>
      <c r="F18" s="3">
        <v>5</v>
      </c>
      <c r="G18" s="2"/>
      <c r="H18" s="2"/>
      <c r="I18" s="2"/>
      <c r="J18" s="2"/>
      <c r="K18" s="2"/>
      <c r="L18" s="2"/>
      <c r="M18" s="2"/>
      <c r="N18" s="30">
        <f>X18</f>
        <v>443.4226808222063</v>
      </c>
      <c r="O18" s="34">
        <f t="shared" si="1"/>
        <v>0</v>
      </c>
      <c r="P18" s="34">
        <f t="shared" si="10"/>
        <v>443.4226808222063</v>
      </c>
      <c r="Q18" s="34">
        <f t="shared" si="2"/>
        <v>0</v>
      </c>
      <c r="R18" s="34">
        <f t="shared" si="3"/>
        <v>0</v>
      </c>
      <c r="S18" s="34">
        <f t="shared" si="4"/>
        <v>0</v>
      </c>
      <c r="T18" s="34">
        <f t="shared" si="5"/>
        <v>0</v>
      </c>
      <c r="U18" s="34">
        <f t="shared" si="6"/>
        <v>0</v>
      </c>
      <c r="V18" s="34">
        <f t="shared" si="7"/>
        <v>0</v>
      </c>
      <c r="W18" s="34">
        <f t="shared" si="8"/>
        <v>0</v>
      </c>
      <c r="X18" s="35">
        <f t="shared" si="9"/>
        <v>443.4226808222063</v>
      </c>
      <c r="Y18" s="36"/>
      <c r="Z18" s="36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33" customHeight="1">
      <c r="A19" s="31">
        <v>11</v>
      </c>
      <c r="B19" s="56" t="s">
        <v>84</v>
      </c>
      <c r="C19" s="74" t="s">
        <v>48</v>
      </c>
      <c r="D19" s="31" t="s">
        <v>77</v>
      </c>
      <c r="E19" s="31">
        <v>5</v>
      </c>
      <c r="F19" s="31"/>
      <c r="G19" s="2"/>
      <c r="H19" s="2"/>
      <c r="I19" s="2"/>
      <c r="J19" s="2"/>
      <c r="K19" s="2"/>
      <c r="L19" s="2"/>
      <c r="M19" s="2"/>
      <c r="N19" s="30">
        <f>X19</f>
        <v>391.89975561363667</v>
      </c>
      <c r="O19" s="34">
        <f t="shared" si="1"/>
        <v>391.89975561363667</v>
      </c>
      <c r="P19" s="34">
        <f t="shared" si="10"/>
        <v>0</v>
      </c>
      <c r="Q19" s="34">
        <f t="shared" si="2"/>
        <v>0</v>
      </c>
      <c r="R19" s="34">
        <f t="shared" si="3"/>
        <v>0</v>
      </c>
      <c r="S19" s="34">
        <f t="shared" si="4"/>
        <v>0</v>
      </c>
      <c r="T19" s="34">
        <f t="shared" si="5"/>
        <v>0</v>
      </c>
      <c r="U19" s="34">
        <f t="shared" si="6"/>
        <v>0</v>
      </c>
      <c r="V19" s="34">
        <f t="shared" si="7"/>
        <v>0</v>
      </c>
      <c r="W19" s="34">
        <f t="shared" si="8"/>
        <v>0</v>
      </c>
      <c r="X19" s="35">
        <f t="shared" si="9"/>
        <v>391.89975561363667</v>
      </c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33" customHeight="1">
      <c r="A20" s="31">
        <v>12</v>
      </c>
      <c r="B20" s="4" t="s">
        <v>63</v>
      </c>
      <c r="C20" s="74" t="s">
        <v>62</v>
      </c>
      <c r="D20" s="4" t="s">
        <v>122</v>
      </c>
      <c r="E20" s="4">
        <v>8</v>
      </c>
      <c r="F20" s="4"/>
      <c r="G20" s="2">
        <v>4</v>
      </c>
      <c r="H20" s="2"/>
      <c r="I20" s="2"/>
      <c r="J20" s="2"/>
      <c r="K20" s="2"/>
      <c r="L20" s="2"/>
      <c r="M20" s="2"/>
      <c r="N20" s="30">
        <f>X20</f>
        <v>365.27778770017585</v>
      </c>
      <c r="O20" s="34">
        <f t="shared" si="1"/>
        <v>167.36777469211944</v>
      </c>
      <c r="P20" s="34">
        <f t="shared" si="10"/>
        <v>0</v>
      </c>
      <c r="Q20" s="34">
        <f t="shared" si="2"/>
        <v>197.9100130080564</v>
      </c>
      <c r="R20" s="34">
        <f t="shared" si="3"/>
        <v>0</v>
      </c>
      <c r="S20" s="34">
        <f t="shared" si="4"/>
        <v>0</v>
      </c>
      <c r="T20" s="34">
        <f t="shared" si="5"/>
        <v>0</v>
      </c>
      <c r="U20" s="34">
        <f t="shared" si="6"/>
        <v>0</v>
      </c>
      <c r="V20" s="34">
        <f t="shared" si="7"/>
        <v>0</v>
      </c>
      <c r="W20" s="34">
        <f t="shared" si="8"/>
        <v>0</v>
      </c>
      <c r="X20" s="35">
        <f t="shared" si="9"/>
        <v>365.27778770017585</v>
      </c>
      <c r="Y20" s="36"/>
      <c r="Z20" s="36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33" customHeight="1">
      <c r="A21" s="31">
        <v>13</v>
      </c>
      <c r="B21" s="1"/>
      <c r="C21" s="61" t="s">
        <v>146</v>
      </c>
      <c r="D21" s="61" t="s">
        <v>157</v>
      </c>
      <c r="E21" s="3"/>
      <c r="F21" s="3">
        <v>6</v>
      </c>
      <c r="G21" s="2"/>
      <c r="H21" s="2"/>
      <c r="I21" s="2"/>
      <c r="J21" s="2"/>
      <c r="K21" s="2"/>
      <c r="L21" s="2"/>
      <c r="M21" s="2"/>
      <c r="N21" s="30">
        <f>X21</f>
        <v>364.2414347745814</v>
      </c>
      <c r="O21" s="34">
        <f t="shared" si="1"/>
        <v>0</v>
      </c>
      <c r="P21" s="34">
        <f t="shared" si="10"/>
        <v>364.2414347745814</v>
      </c>
      <c r="Q21" s="34">
        <f t="shared" si="2"/>
        <v>0</v>
      </c>
      <c r="R21" s="34">
        <f t="shared" si="3"/>
        <v>0</v>
      </c>
      <c r="S21" s="34">
        <f t="shared" si="4"/>
        <v>0</v>
      </c>
      <c r="T21" s="34">
        <f t="shared" si="5"/>
        <v>0</v>
      </c>
      <c r="U21" s="34">
        <f t="shared" si="6"/>
        <v>0</v>
      </c>
      <c r="V21" s="34">
        <f t="shared" si="7"/>
        <v>0</v>
      </c>
      <c r="W21" s="34">
        <f t="shared" si="8"/>
        <v>0</v>
      </c>
      <c r="X21" s="35">
        <f t="shared" si="9"/>
        <v>364.2414347745814</v>
      </c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33" customHeight="1">
      <c r="A22" s="31">
        <v>14</v>
      </c>
      <c r="B22" s="73" t="s">
        <v>69</v>
      </c>
      <c r="C22" s="74" t="s">
        <v>29</v>
      </c>
      <c r="D22" s="3" t="s">
        <v>121</v>
      </c>
      <c r="E22" s="3">
        <v>6</v>
      </c>
      <c r="F22" s="3"/>
      <c r="G22" s="2"/>
      <c r="H22" s="2"/>
      <c r="I22" s="2"/>
      <c r="J22" s="2"/>
      <c r="K22" s="2"/>
      <c r="L22" s="2"/>
      <c r="M22" s="2"/>
      <c r="N22" s="30">
        <f>X22</f>
        <v>304.8003849612494</v>
      </c>
      <c r="O22" s="34">
        <f t="shared" si="1"/>
        <v>304.8003849612494</v>
      </c>
      <c r="P22" s="34">
        <f t="shared" si="10"/>
        <v>0</v>
      </c>
      <c r="Q22" s="34">
        <f t="shared" si="2"/>
        <v>0</v>
      </c>
      <c r="R22" s="34">
        <f t="shared" si="3"/>
        <v>0</v>
      </c>
      <c r="S22" s="34">
        <f t="shared" si="4"/>
        <v>0</v>
      </c>
      <c r="T22" s="34">
        <f t="shared" si="5"/>
        <v>0</v>
      </c>
      <c r="U22" s="34">
        <f t="shared" si="6"/>
        <v>0</v>
      </c>
      <c r="V22" s="34">
        <f t="shared" si="7"/>
        <v>0</v>
      </c>
      <c r="W22" s="34">
        <f t="shared" si="8"/>
        <v>0</v>
      </c>
      <c r="X22" s="35">
        <f t="shared" si="9"/>
        <v>304.8003849612494</v>
      </c>
      <c r="Y22" s="36"/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3" customHeight="1">
      <c r="A23" s="31">
        <v>15</v>
      </c>
      <c r="B23" s="8"/>
      <c r="C23" s="1" t="s">
        <v>147</v>
      </c>
      <c r="D23" s="1" t="s">
        <v>158</v>
      </c>
      <c r="E23" s="8"/>
      <c r="F23" s="3">
        <v>7</v>
      </c>
      <c r="G23" s="2"/>
      <c r="H23" s="2"/>
      <c r="I23" s="2"/>
      <c r="J23" s="2"/>
      <c r="K23" s="2"/>
      <c r="L23" s="2"/>
      <c r="M23" s="2"/>
      <c r="N23" s="30">
        <f>X23</f>
        <v>297.2946451439682</v>
      </c>
      <c r="O23" s="34">
        <f t="shared" si="1"/>
        <v>0</v>
      </c>
      <c r="P23" s="34">
        <f t="shared" si="10"/>
        <v>297.2946451439682</v>
      </c>
      <c r="Q23" s="34">
        <f t="shared" si="2"/>
        <v>0</v>
      </c>
      <c r="R23" s="34">
        <f t="shared" si="3"/>
        <v>0</v>
      </c>
      <c r="S23" s="34">
        <f t="shared" si="4"/>
        <v>0</v>
      </c>
      <c r="T23" s="34">
        <f t="shared" si="5"/>
        <v>0</v>
      </c>
      <c r="U23" s="34">
        <f t="shared" si="6"/>
        <v>0</v>
      </c>
      <c r="V23" s="34">
        <f t="shared" si="7"/>
        <v>0</v>
      </c>
      <c r="W23" s="34">
        <f t="shared" si="8"/>
        <v>0</v>
      </c>
      <c r="X23" s="35">
        <f t="shared" si="9"/>
        <v>297.2946451439682</v>
      </c>
      <c r="Y23" s="36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33" customHeight="1">
      <c r="A24" s="31">
        <v>16</v>
      </c>
      <c r="B24" s="8"/>
      <c r="C24" s="65" t="s">
        <v>148</v>
      </c>
      <c r="D24" s="1" t="s">
        <v>159</v>
      </c>
      <c r="E24" s="9"/>
      <c r="F24" s="3">
        <v>8</v>
      </c>
      <c r="G24" s="2"/>
      <c r="H24" s="2"/>
      <c r="I24" s="2"/>
      <c r="J24" s="2"/>
      <c r="K24" s="2"/>
      <c r="L24" s="2"/>
      <c r="M24" s="2"/>
      <c r="N24" s="30">
        <f>X24</f>
        <v>239.30269816628146</v>
      </c>
      <c r="O24" s="34">
        <f t="shared" si="1"/>
        <v>0</v>
      </c>
      <c r="P24" s="34">
        <f t="shared" si="10"/>
        <v>239.30269816628146</v>
      </c>
      <c r="Q24" s="34">
        <f t="shared" si="2"/>
        <v>0</v>
      </c>
      <c r="R24" s="34">
        <f t="shared" si="3"/>
        <v>0</v>
      </c>
      <c r="S24" s="34">
        <f t="shared" si="4"/>
        <v>0</v>
      </c>
      <c r="T24" s="34">
        <f t="shared" si="5"/>
        <v>0</v>
      </c>
      <c r="U24" s="34">
        <f t="shared" si="6"/>
        <v>0</v>
      </c>
      <c r="V24" s="34">
        <f t="shared" si="7"/>
        <v>0</v>
      </c>
      <c r="W24" s="34">
        <f t="shared" si="8"/>
        <v>0</v>
      </c>
      <c r="X24" s="35">
        <f t="shared" si="9"/>
        <v>239.30269816628146</v>
      </c>
      <c r="Y24" s="36"/>
      <c r="Z24" s="36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33" customHeight="1">
      <c r="A25" s="31">
        <v>17</v>
      </c>
      <c r="B25" s="3" t="s">
        <v>69</v>
      </c>
      <c r="C25" s="74" t="s">
        <v>57</v>
      </c>
      <c r="D25" s="3" t="s">
        <v>58</v>
      </c>
      <c r="E25" s="3">
        <v>7</v>
      </c>
      <c r="F25" s="3"/>
      <c r="G25" s="2"/>
      <c r="H25" s="2"/>
      <c r="I25" s="2"/>
      <c r="J25" s="2"/>
      <c r="K25" s="2"/>
      <c r="L25" s="2"/>
      <c r="M25" s="2"/>
      <c r="N25" s="30">
        <f>X25</f>
        <v>231.15891636757488</v>
      </c>
      <c r="O25" s="34">
        <f t="shared" si="1"/>
        <v>231.15891636757488</v>
      </c>
      <c r="P25" s="34">
        <f t="shared" si="10"/>
        <v>0</v>
      </c>
      <c r="Q25" s="34">
        <f t="shared" si="2"/>
        <v>0</v>
      </c>
      <c r="R25" s="34">
        <f t="shared" si="3"/>
        <v>0</v>
      </c>
      <c r="S25" s="34">
        <f t="shared" si="4"/>
        <v>0</v>
      </c>
      <c r="T25" s="34">
        <f t="shared" si="5"/>
        <v>0</v>
      </c>
      <c r="U25" s="34">
        <f t="shared" si="6"/>
        <v>0</v>
      </c>
      <c r="V25" s="34">
        <f t="shared" si="7"/>
        <v>0</v>
      </c>
      <c r="W25" s="34">
        <f t="shared" si="8"/>
        <v>0</v>
      </c>
      <c r="X25" s="35">
        <f t="shared" si="9"/>
        <v>231.15891636757488</v>
      </c>
      <c r="Y25" s="36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33" customHeight="1">
      <c r="A26" s="31">
        <v>18</v>
      </c>
      <c r="B26" s="1"/>
      <c r="C26" s="1" t="s">
        <v>149</v>
      </c>
      <c r="D26" s="1" t="s">
        <v>160</v>
      </c>
      <c r="E26" s="1"/>
      <c r="F26" s="3">
        <v>9</v>
      </c>
      <c r="G26" s="2"/>
      <c r="H26" s="2"/>
      <c r="I26" s="2"/>
      <c r="J26" s="2"/>
      <c r="K26" s="2"/>
      <c r="L26" s="2"/>
      <c r="M26" s="2"/>
      <c r="N26" s="30">
        <f>X26</f>
        <v>188.1501757189002</v>
      </c>
      <c r="O26" s="34">
        <f t="shared" si="1"/>
        <v>0</v>
      </c>
      <c r="P26" s="34">
        <f t="shared" si="10"/>
        <v>188.1501757189002</v>
      </c>
      <c r="Q26" s="34">
        <f t="shared" si="2"/>
        <v>0</v>
      </c>
      <c r="R26" s="34">
        <f t="shared" si="3"/>
        <v>0</v>
      </c>
      <c r="S26" s="34">
        <f t="shared" si="4"/>
        <v>0</v>
      </c>
      <c r="T26" s="34">
        <f t="shared" si="5"/>
        <v>0</v>
      </c>
      <c r="U26" s="34">
        <f t="shared" si="6"/>
        <v>0</v>
      </c>
      <c r="V26" s="34">
        <f t="shared" si="7"/>
        <v>0</v>
      </c>
      <c r="W26" s="34">
        <f t="shared" si="8"/>
        <v>0</v>
      </c>
      <c r="X26" s="35">
        <f t="shared" si="9"/>
        <v>188.1501757189002</v>
      </c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33" customHeight="1">
      <c r="A27" s="31">
        <v>19</v>
      </c>
      <c r="B27" s="4"/>
      <c r="C27" s="1" t="s">
        <v>150</v>
      </c>
      <c r="D27" s="4" t="s">
        <v>161</v>
      </c>
      <c r="E27" s="4"/>
      <c r="F27" s="4">
        <v>10</v>
      </c>
      <c r="G27" s="2"/>
      <c r="H27" s="2"/>
      <c r="I27" s="2"/>
      <c r="J27" s="2"/>
      <c r="K27" s="2"/>
      <c r="L27" s="2"/>
      <c r="M27" s="2"/>
      <c r="N27" s="30">
        <f>X27</f>
        <v>142.39268515822508</v>
      </c>
      <c r="O27" s="34">
        <f t="shared" si="1"/>
        <v>0</v>
      </c>
      <c r="P27" s="34">
        <f t="shared" si="10"/>
        <v>142.39268515822508</v>
      </c>
      <c r="Q27" s="34">
        <f t="shared" si="2"/>
        <v>0</v>
      </c>
      <c r="R27" s="34">
        <f t="shared" si="3"/>
        <v>0</v>
      </c>
      <c r="S27" s="34">
        <f t="shared" si="4"/>
        <v>0</v>
      </c>
      <c r="T27" s="34">
        <f t="shared" si="5"/>
        <v>0</v>
      </c>
      <c r="U27" s="34">
        <f t="shared" si="6"/>
        <v>0</v>
      </c>
      <c r="V27" s="34">
        <f t="shared" si="7"/>
        <v>0</v>
      </c>
      <c r="W27" s="34">
        <f t="shared" si="8"/>
        <v>0</v>
      </c>
      <c r="X27" s="35">
        <f t="shared" si="9"/>
        <v>142.39268515822508</v>
      </c>
      <c r="Y27" s="36"/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33" customHeight="1">
      <c r="A28" s="31">
        <v>20</v>
      </c>
      <c r="B28" s="8" t="s">
        <v>69</v>
      </c>
      <c r="C28" s="74" t="s">
        <v>93</v>
      </c>
      <c r="D28" s="8" t="s">
        <v>123</v>
      </c>
      <c r="E28" s="8">
        <v>9</v>
      </c>
      <c r="F28" s="8"/>
      <c r="G28" s="2"/>
      <c r="H28" s="2"/>
      <c r="I28" s="2"/>
      <c r="J28" s="2"/>
      <c r="K28" s="2"/>
      <c r="L28" s="2"/>
      <c r="M28" s="2"/>
      <c r="N28" s="30">
        <f>X28</f>
        <v>111.10000000000001</v>
      </c>
      <c r="O28" s="34">
        <f aca="true" t="shared" si="11" ref="O28:P48">IF(OR(E28="",E28="-"),0,E$8*(101+1000*LOG10(E$7/E28)))</f>
        <v>111.10000000000001</v>
      </c>
      <c r="P28" s="34">
        <f t="shared" si="11"/>
        <v>0</v>
      </c>
      <c r="Q28" s="34">
        <f aca="true" t="shared" si="12" ref="Q28:Q48">IF(OR(G28="",G28="-"),0,G$8*(101+1000*LOG10(G$7/G28)))</f>
        <v>0</v>
      </c>
      <c r="R28" s="34">
        <f aca="true" t="shared" si="13" ref="R28:R48">IF(OR(H28="",H28="-"),0,H$8*(101+1000*LOG10(H$7/H28)))</f>
        <v>0</v>
      </c>
      <c r="S28" s="34">
        <f aca="true" t="shared" si="14" ref="S28:S48">IF(OR(I28="",I28="-"),0,I$8*(101+1000*LOG10(I$7/I28)))</f>
        <v>0</v>
      </c>
      <c r="T28" s="34">
        <f aca="true" t="shared" si="15" ref="T28:T48">IF(OR(J28="",J28="-"),0,J$8*(101+1000*LOG10(J$7/J28)))</f>
        <v>0</v>
      </c>
      <c r="U28" s="34">
        <f aca="true" t="shared" si="16" ref="U28:U48">IF(OR(K28="",K28="-"),0,K$8*(101+1000*LOG10(K$7/K28)))</f>
        <v>0</v>
      </c>
      <c r="V28" s="34">
        <f aca="true" t="shared" si="17" ref="V28:V48">IF(OR(L28="",L28="-"),0,L$8*(101+1000*LOG10(L$7/L28)))</f>
        <v>0</v>
      </c>
      <c r="W28" s="34">
        <f aca="true" t="shared" si="18" ref="W28:W48">IF(OR(M28="",M28="-"),0,M$8*(101+1000*LOG10(M$7/M28)))</f>
        <v>0</v>
      </c>
      <c r="X28" s="35">
        <f t="shared" si="9"/>
        <v>111.10000000000001</v>
      </c>
      <c r="Y28" s="36"/>
      <c r="Z28" s="36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33" customHeight="1">
      <c r="A29" s="31">
        <v>21</v>
      </c>
      <c r="B29" s="3"/>
      <c r="C29" s="1" t="s">
        <v>151</v>
      </c>
      <c r="D29" s="1" t="s">
        <v>162</v>
      </c>
      <c r="E29" s="3"/>
      <c r="F29" s="3">
        <v>11</v>
      </c>
      <c r="G29" s="2"/>
      <c r="H29" s="2"/>
      <c r="I29" s="2"/>
      <c r="J29" s="2"/>
      <c r="K29" s="2"/>
      <c r="L29" s="2"/>
      <c r="M29" s="2"/>
      <c r="N29" s="30">
        <f>X29</f>
        <v>101</v>
      </c>
      <c r="O29" s="34">
        <f t="shared" si="11"/>
        <v>0</v>
      </c>
      <c r="P29" s="34">
        <f t="shared" si="11"/>
        <v>101</v>
      </c>
      <c r="Q29" s="34">
        <f t="shared" si="12"/>
        <v>0</v>
      </c>
      <c r="R29" s="34">
        <f t="shared" si="13"/>
        <v>0</v>
      </c>
      <c r="S29" s="34">
        <f t="shared" si="14"/>
        <v>0</v>
      </c>
      <c r="T29" s="34">
        <f t="shared" si="15"/>
        <v>0</v>
      </c>
      <c r="U29" s="34">
        <f t="shared" si="16"/>
        <v>0</v>
      </c>
      <c r="V29" s="34">
        <f t="shared" si="17"/>
        <v>0</v>
      </c>
      <c r="W29" s="34">
        <f t="shared" si="18"/>
        <v>0</v>
      </c>
      <c r="X29" s="35">
        <f t="shared" si="9"/>
        <v>101</v>
      </c>
      <c r="Y29" s="36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33" customHeight="1">
      <c r="A30" s="31">
        <v>22</v>
      </c>
      <c r="B30" s="1" t="s">
        <v>109</v>
      </c>
      <c r="C30" s="1" t="s">
        <v>97</v>
      </c>
      <c r="D30" s="1" t="s">
        <v>178</v>
      </c>
      <c r="E30" s="3"/>
      <c r="F30" s="3"/>
      <c r="G30" s="2">
        <v>5</v>
      </c>
      <c r="H30" s="2"/>
      <c r="I30" s="2"/>
      <c r="J30" s="2"/>
      <c r="K30" s="2"/>
      <c r="L30" s="2"/>
      <c r="M30" s="2"/>
      <c r="N30" s="30">
        <f>X30</f>
        <v>101</v>
      </c>
      <c r="O30" s="34">
        <f t="shared" si="11"/>
        <v>0</v>
      </c>
      <c r="P30" s="34">
        <f t="shared" si="11"/>
        <v>0</v>
      </c>
      <c r="Q30" s="34">
        <f t="shared" si="12"/>
        <v>101</v>
      </c>
      <c r="R30" s="34">
        <f t="shared" si="13"/>
        <v>0</v>
      </c>
      <c r="S30" s="34">
        <f t="shared" si="14"/>
        <v>0</v>
      </c>
      <c r="T30" s="34">
        <f t="shared" si="15"/>
        <v>0</v>
      </c>
      <c r="U30" s="34">
        <f t="shared" si="16"/>
        <v>0</v>
      </c>
      <c r="V30" s="34">
        <f t="shared" si="17"/>
        <v>0</v>
      </c>
      <c r="W30" s="34">
        <f t="shared" si="18"/>
        <v>0</v>
      </c>
      <c r="X30" s="35">
        <f t="shared" si="9"/>
        <v>101</v>
      </c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33" customHeight="1">
      <c r="A31" s="31">
        <v>23</v>
      </c>
      <c r="B31" s="3"/>
      <c r="C31" s="1"/>
      <c r="D31" s="1"/>
      <c r="E31" s="3"/>
      <c r="F31" s="3"/>
      <c r="G31" s="2"/>
      <c r="H31" s="2"/>
      <c r="I31" s="2"/>
      <c r="J31" s="2"/>
      <c r="K31" s="2"/>
      <c r="L31" s="2"/>
      <c r="M31" s="2"/>
      <c r="N31" s="30">
        <f>X31</f>
        <v>0</v>
      </c>
      <c r="O31" s="34">
        <f t="shared" si="11"/>
        <v>0</v>
      </c>
      <c r="P31" s="34">
        <f t="shared" si="11"/>
        <v>0</v>
      </c>
      <c r="Q31" s="34">
        <f t="shared" si="12"/>
        <v>0</v>
      </c>
      <c r="R31" s="34">
        <f t="shared" si="13"/>
        <v>0</v>
      </c>
      <c r="S31" s="34">
        <f t="shared" si="14"/>
        <v>0</v>
      </c>
      <c r="T31" s="34">
        <f t="shared" si="15"/>
        <v>0</v>
      </c>
      <c r="U31" s="34">
        <f t="shared" si="16"/>
        <v>0</v>
      </c>
      <c r="V31" s="34">
        <f t="shared" si="17"/>
        <v>0</v>
      </c>
      <c r="W31" s="34">
        <f t="shared" si="18"/>
        <v>0</v>
      </c>
      <c r="X31" s="35">
        <f t="shared" si="9"/>
        <v>0</v>
      </c>
      <c r="Y31" s="36"/>
      <c r="Z31" s="3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33" customHeight="1">
      <c r="A32" s="31">
        <v>24</v>
      </c>
      <c r="B32" s="3"/>
      <c r="C32" s="65"/>
      <c r="D32" s="73"/>
      <c r="E32" s="3"/>
      <c r="F32" s="3"/>
      <c r="G32" s="2"/>
      <c r="H32" s="2"/>
      <c r="I32" s="2"/>
      <c r="J32" s="2"/>
      <c r="K32" s="2"/>
      <c r="L32" s="2"/>
      <c r="M32" s="2"/>
      <c r="N32" s="30">
        <f>X32</f>
        <v>0</v>
      </c>
      <c r="O32" s="34">
        <f t="shared" si="11"/>
        <v>0</v>
      </c>
      <c r="P32" s="34">
        <f t="shared" si="11"/>
        <v>0</v>
      </c>
      <c r="Q32" s="34">
        <f t="shared" si="12"/>
        <v>0</v>
      </c>
      <c r="R32" s="34">
        <f t="shared" si="13"/>
        <v>0</v>
      </c>
      <c r="S32" s="34">
        <f t="shared" si="14"/>
        <v>0</v>
      </c>
      <c r="T32" s="34">
        <f t="shared" si="15"/>
        <v>0</v>
      </c>
      <c r="U32" s="34">
        <f t="shared" si="16"/>
        <v>0</v>
      </c>
      <c r="V32" s="34">
        <f t="shared" si="17"/>
        <v>0</v>
      </c>
      <c r="W32" s="34">
        <f t="shared" si="18"/>
        <v>0</v>
      </c>
      <c r="X32" s="35">
        <f t="shared" si="9"/>
        <v>0</v>
      </c>
      <c r="Y32" s="36"/>
      <c r="Z32" s="36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33" customHeight="1">
      <c r="A33" s="31">
        <v>25</v>
      </c>
      <c r="B33" s="8"/>
      <c r="C33" s="8"/>
      <c r="D33" s="39"/>
      <c r="E33" s="8"/>
      <c r="F33" s="8"/>
      <c r="G33" s="2"/>
      <c r="H33" s="2"/>
      <c r="I33" s="2"/>
      <c r="J33" s="2"/>
      <c r="K33" s="2"/>
      <c r="L33" s="2"/>
      <c r="M33" s="2"/>
      <c r="N33" s="30">
        <f>X33</f>
        <v>0</v>
      </c>
      <c r="O33" s="34">
        <f t="shared" si="11"/>
        <v>0</v>
      </c>
      <c r="P33" s="34">
        <f t="shared" si="11"/>
        <v>0</v>
      </c>
      <c r="Q33" s="34">
        <f t="shared" si="12"/>
        <v>0</v>
      </c>
      <c r="R33" s="34">
        <f t="shared" si="13"/>
        <v>0</v>
      </c>
      <c r="S33" s="34">
        <f t="shared" si="14"/>
        <v>0</v>
      </c>
      <c r="T33" s="34">
        <f t="shared" si="15"/>
        <v>0</v>
      </c>
      <c r="U33" s="34">
        <f t="shared" si="16"/>
        <v>0</v>
      </c>
      <c r="V33" s="34">
        <f t="shared" si="17"/>
        <v>0</v>
      </c>
      <c r="W33" s="34">
        <f t="shared" si="18"/>
        <v>0</v>
      </c>
      <c r="X33" s="35">
        <f t="shared" si="9"/>
        <v>0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33" customHeight="1">
      <c r="A34" s="31">
        <v>26</v>
      </c>
      <c r="B34" s="4"/>
      <c r="C34" s="1"/>
      <c r="D34" s="1"/>
      <c r="E34" s="3"/>
      <c r="F34" s="3"/>
      <c r="G34" s="2"/>
      <c r="H34" s="2"/>
      <c r="I34" s="2"/>
      <c r="J34" s="2"/>
      <c r="K34" s="2"/>
      <c r="L34" s="2"/>
      <c r="M34" s="2"/>
      <c r="N34" s="30">
        <f>X34</f>
        <v>0</v>
      </c>
      <c r="O34" s="34">
        <f t="shared" si="11"/>
        <v>0</v>
      </c>
      <c r="P34" s="34">
        <f t="shared" si="11"/>
        <v>0</v>
      </c>
      <c r="Q34" s="34">
        <f t="shared" si="12"/>
        <v>0</v>
      </c>
      <c r="R34" s="34">
        <f t="shared" si="13"/>
        <v>0</v>
      </c>
      <c r="S34" s="34">
        <f t="shared" si="14"/>
        <v>0</v>
      </c>
      <c r="T34" s="34">
        <f t="shared" si="15"/>
        <v>0</v>
      </c>
      <c r="U34" s="34">
        <f t="shared" si="16"/>
        <v>0</v>
      </c>
      <c r="V34" s="34">
        <f t="shared" si="17"/>
        <v>0</v>
      </c>
      <c r="W34" s="34">
        <f t="shared" si="18"/>
        <v>0</v>
      </c>
      <c r="X34" s="35">
        <f t="shared" si="9"/>
        <v>0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33" customHeight="1">
      <c r="A35" s="31">
        <v>27</v>
      </c>
      <c r="B35" s="1"/>
      <c r="C35" s="65"/>
      <c r="D35" s="1"/>
      <c r="E35" s="1"/>
      <c r="F35" s="3"/>
      <c r="G35" s="2"/>
      <c r="H35" s="2"/>
      <c r="I35" s="2"/>
      <c r="J35" s="2"/>
      <c r="K35" s="2"/>
      <c r="L35" s="2"/>
      <c r="M35" s="2"/>
      <c r="N35" s="30">
        <f>X35</f>
        <v>0</v>
      </c>
      <c r="O35" s="34">
        <f t="shared" si="11"/>
        <v>0</v>
      </c>
      <c r="P35" s="34">
        <f t="shared" si="11"/>
        <v>0</v>
      </c>
      <c r="Q35" s="34">
        <f t="shared" si="12"/>
        <v>0</v>
      </c>
      <c r="R35" s="34">
        <f t="shared" si="13"/>
        <v>0</v>
      </c>
      <c r="S35" s="34">
        <f t="shared" si="14"/>
        <v>0</v>
      </c>
      <c r="T35" s="34">
        <f t="shared" si="15"/>
        <v>0</v>
      </c>
      <c r="U35" s="34">
        <f t="shared" si="16"/>
        <v>0</v>
      </c>
      <c r="V35" s="34">
        <f t="shared" si="17"/>
        <v>0</v>
      </c>
      <c r="W35" s="34">
        <f t="shared" si="18"/>
        <v>0</v>
      </c>
      <c r="X35" s="35">
        <f t="shared" si="9"/>
        <v>0</v>
      </c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33" customHeight="1">
      <c r="A36" s="31">
        <v>28</v>
      </c>
      <c r="B36" s="1"/>
      <c r="C36" s="1"/>
      <c r="D36" s="1"/>
      <c r="E36" s="1"/>
      <c r="F36" s="4"/>
      <c r="G36" s="2"/>
      <c r="H36" s="2"/>
      <c r="I36" s="2"/>
      <c r="J36" s="2"/>
      <c r="K36" s="2"/>
      <c r="L36" s="2"/>
      <c r="M36" s="2"/>
      <c r="N36" s="30">
        <f>X36</f>
        <v>0</v>
      </c>
      <c r="O36" s="34">
        <f t="shared" si="11"/>
        <v>0</v>
      </c>
      <c r="P36" s="34">
        <f t="shared" si="11"/>
        <v>0</v>
      </c>
      <c r="Q36" s="34">
        <f t="shared" si="12"/>
        <v>0</v>
      </c>
      <c r="R36" s="34">
        <f t="shared" si="13"/>
        <v>0</v>
      </c>
      <c r="S36" s="34">
        <f t="shared" si="14"/>
        <v>0</v>
      </c>
      <c r="T36" s="34">
        <f t="shared" si="15"/>
        <v>0</v>
      </c>
      <c r="U36" s="34">
        <f t="shared" si="16"/>
        <v>0</v>
      </c>
      <c r="V36" s="34">
        <f t="shared" si="17"/>
        <v>0</v>
      </c>
      <c r="W36" s="34">
        <f t="shared" si="18"/>
        <v>0</v>
      </c>
      <c r="X36" s="35">
        <f t="shared" si="9"/>
        <v>0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33" customHeight="1">
      <c r="A37" s="31">
        <v>29</v>
      </c>
      <c r="B37" s="8"/>
      <c r="C37" s="8"/>
      <c r="D37" s="8"/>
      <c r="E37" s="8"/>
      <c r="F37" s="8"/>
      <c r="G37" s="2"/>
      <c r="H37" s="2"/>
      <c r="I37" s="2"/>
      <c r="J37" s="2"/>
      <c r="K37" s="2"/>
      <c r="L37" s="2"/>
      <c r="M37" s="2"/>
      <c r="N37" s="30">
        <f>X37</f>
        <v>0</v>
      </c>
      <c r="O37" s="34">
        <f t="shared" si="11"/>
        <v>0</v>
      </c>
      <c r="P37" s="34">
        <f t="shared" si="11"/>
        <v>0</v>
      </c>
      <c r="Q37" s="34">
        <f t="shared" si="12"/>
        <v>0</v>
      </c>
      <c r="R37" s="34">
        <f t="shared" si="13"/>
        <v>0</v>
      </c>
      <c r="S37" s="34">
        <f t="shared" si="14"/>
        <v>0</v>
      </c>
      <c r="T37" s="34">
        <f t="shared" si="15"/>
        <v>0</v>
      </c>
      <c r="U37" s="34">
        <f t="shared" si="16"/>
        <v>0</v>
      </c>
      <c r="V37" s="34">
        <f t="shared" si="17"/>
        <v>0</v>
      </c>
      <c r="W37" s="34">
        <f t="shared" si="18"/>
        <v>0</v>
      </c>
      <c r="X37" s="35">
        <f t="shared" si="9"/>
        <v>0</v>
      </c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33" customHeight="1">
      <c r="A38" s="31">
        <v>30</v>
      </c>
      <c r="B38" s="1"/>
      <c r="C38" s="1"/>
      <c r="D38" s="1"/>
      <c r="E38" s="9"/>
      <c r="F38" s="8"/>
      <c r="G38" s="2"/>
      <c r="H38" s="2"/>
      <c r="I38" s="2"/>
      <c r="J38" s="2"/>
      <c r="K38" s="2"/>
      <c r="L38" s="2"/>
      <c r="M38" s="2"/>
      <c r="N38" s="30">
        <f>X38</f>
        <v>0</v>
      </c>
      <c r="O38" s="34">
        <f t="shared" si="11"/>
        <v>0</v>
      </c>
      <c r="P38" s="34">
        <f t="shared" si="11"/>
        <v>0</v>
      </c>
      <c r="Q38" s="34">
        <f t="shared" si="12"/>
        <v>0</v>
      </c>
      <c r="R38" s="34">
        <f t="shared" si="13"/>
        <v>0</v>
      </c>
      <c r="S38" s="34">
        <f t="shared" si="14"/>
        <v>0</v>
      </c>
      <c r="T38" s="34">
        <f t="shared" si="15"/>
        <v>0</v>
      </c>
      <c r="U38" s="34">
        <f t="shared" si="16"/>
        <v>0</v>
      </c>
      <c r="V38" s="34">
        <f t="shared" si="17"/>
        <v>0</v>
      </c>
      <c r="W38" s="34">
        <f t="shared" si="18"/>
        <v>0</v>
      </c>
      <c r="X38" s="35">
        <f t="shared" si="9"/>
        <v>0</v>
      </c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33" customHeight="1">
      <c r="A39" s="31">
        <v>31</v>
      </c>
      <c r="B39" s="1"/>
      <c r="C39" s="1"/>
      <c r="D39" s="1"/>
      <c r="E39" s="4"/>
      <c r="F39" s="4"/>
      <c r="G39" s="2"/>
      <c r="H39" s="2"/>
      <c r="I39" s="2"/>
      <c r="J39" s="2"/>
      <c r="K39" s="2"/>
      <c r="L39" s="2"/>
      <c r="M39" s="2"/>
      <c r="N39" s="30">
        <f aca="true" t="shared" si="19" ref="N39:N45">X39</f>
        <v>0</v>
      </c>
      <c r="O39" s="34">
        <f t="shared" si="11"/>
        <v>0</v>
      </c>
      <c r="P39" s="34">
        <f t="shared" si="11"/>
        <v>0</v>
      </c>
      <c r="Q39" s="34">
        <f t="shared" si="12"/>
        <v>0</v>
      </c>
      <c r="R39" s="34">
        <f t="shared" si="13"/>
        <v>0</v>
      </c>
      <c r="S39" s="34">
        <f t="shared" si="14"/>
        <v>0</v>
      </c>
      <c r="T39" s="34">
        <f t="shared" si="15"/>
        <v>0</v>
      </c>
      <c r="U39" s="34">
        <f t="shared" si="16"/>
        <v>0</v>
      </c>
      <c r="V39" s="34">
        <f t="shared" si="17"/>
        <v>0</v>
      </c>
      <c r="W39" s="34">
        <f t="shared" si="18"/>
        <v>0</v>
      </c>
      <c r="X39" s="35">
        <f t="shared" si="9"/>
        <v>0</v>
      </c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33" customHeight="1">
      <c r="A40" s="31">
        <v>32</v>
      </c>
      <c r="B40" s="1"/>
      <c r="C40" s="53"/>
      <c r="D40" s="53"/>
      <c r="E40" s="8"/>
      <c r="F40" s="8"/>
      <c r="G40" s="2"/>
      <c r="H40" s="2"/>
      <c r="I40" s="2"/>
      <c r="J40" s="2"/>
      <c r="K40" s="2"/>
      <c r="L40" s="2"/>
      <c r="M40" s="2"/>
      <c r="N40" s="30">
        <f t="shared" si="19"/>
        <v>0</v>
      </c>
      <c r="O40" s="34">
        <f t="shared" si="11"/>
        <v>0</v>
      </c>
      <c r="P40" s="34">
        <f t="shared" si="11"/>
        <v>0</v>
      </c>
      <c r="Q40" s="34">
        <f t="shared" si="12"/>
        <v>0</v>
      </c>
      <c r="R40" s="34">
        <f t="shared" si="13"/>
        <v>0</v>
      </c>
      <c r="S40" s="34">
        <f t="shared" si="14"/>
        <v>0</v>
      </c>
      <c r="T40" s="34">
        <f t="shared" si="15"/>
        <v>0</v>
      </c>
      <c r="U40" s="34">
        <f t="shared" si="16"/>
        <v>0</v>
      </c>
      <c r="V40" s="34">
        <f t="shared" si="17"/>
        <v>0</v>
      </c>
      <c r="W40" s="34">
        <f t="shared" si="18"/>
        <v>0</v>
      </c>
      <c r="X40" s="35">
        <f t="shared" si="9"/>
        <v>0</v>
      </c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33" customHeight="1">
      <c r="A41" s="31">
        <v>33</v>
      </c>
      <c r="B41" s="4"/>
      <c r="C41" s="1"/>
      <c r="D41" s="4"/>
      <c r="E41" s="4"/>
      <c r="F41" s="4"/>
      <c r="G41" s="2"/>
      <c r="H41" s="2"/>
      <c r="I41" s="2"/>
      <c r="J41" s="2"/>
      <c r="K41" s="2"/>
      <c r="L41" s="2"/>
      <c r="M41" s="2"/>
      <c r="N41" s="30">
        <f t="shared" si="19"/>
        <v>0</v>
      </c>
      <c r="O41" s="34">
        <f t="shared" si="11"/>
        <v>0</v>
      </c>
      <c r="P41" s="34">
        <f t="shared" si="11"/>
        <v>0</v>
      </c>
      <c r="Q41" s="34">
        <f t="shared" si="12"/>
        <v>0</v>
      </c>
      <c r="R41" s="34">
        <f t="shared" si="13"/>
        <v>0</v>
      </c>
      <c r="S41" s="34">
        <f t="shared" si="14"/>
        <v>0</v>
      </c>
      <c r="T41" s="34">
        <f t="shared" si="15"/>
        <v>0</v>
      </c>
      <c r="U41" s="34">
        <f t="shared" si="16"/>
        <v>0</v>
      </c>
      <c r="V41" s="34">
        <f t="shared" si="17"/>
        <v>0</v>
      </c>
      <c r="W41" s="34">
        <f t="shared" si="18"/>
        <v>0</v>
      </c>
      <c r="X41" s="35">
        <f t="shared" si="9"/>
        <v>0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33" customHeight="1">
      <c r="A42" s="31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30">
        <f t="shared" si="19"/>
        <v>0</v>
      </c>
      <c r="O42" s="34">
        <f t="shared" si="11"/>
        <v>0</v>
      </c>
      <c r="P42" s="34">
        <f t="shared" si="11"/>
        <v>0</v>
      </c>
      <c r="Q42" s="34">
        <f t="shared" si="12"/>
        <v>0</v>
      </c>
      <c r="R42" s="34">
        <f t="shared" si="13"/>
        <v>0</v>
      </c>
      <c r="S42" s="34">
        <f t="shared" si="14"/>
        <v>0</v>
      </c>
      <c r="T42" s="34">
        <f t="shared" si="15"/>
        <v>0</v>
      </c>
      <c r="U42" s="34">
        <f t="shared" si="16"/>
        <v>0</v>
      </c>
      <c r="V42" s="34">
        <f t="shared" si="17"/>
        <v>0</v>
      </c>
      <c r="W42" s="34">
        <f t="shared" si="18"/>
        <v>0</v>
      </c>
      <c r="X42" s="35">
        <f t="shared" si="9"/>
        <v>0</v>
      </c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33" customHeight="1">
      <c r="A43" s="31">
        <v>35</v>
      </c>
      <c r="B43" s="8"/>
      <c r="C43" s="8"/>
      <c r="D43" s="15"/>
      <c r="E43" s="9"/>
      <c r="F43" s="8"/>
      <c r="G43" s="2"/>
      <c r="H43" s="2"/>
      <c r="I43" s="2"/>
      <c r="J43" s="2"/>
      <c r="K43" s="2"/>
      <c r="L43" s="2"/>
      <c r="M43" s="2"/>
      <c r="N43" s="30">
        <f t="shared" si="19"/>
        <v>0</v>
      </c>
      <c r="O43" s="34">
        <f t="shared" si="11"/>
        <v>0</v>
      </c>
      <c r="P43" s="34">
        <f t="shared" si="11"/>
        <v>0</v>
      </c>
      <c r="Q43" s="34">
        <f t="shared" si="12"/>
        <v>0</v>
      </c>
      <c r="R43" s="34">
        <f t="shared" si="13"/>
        <v>0</v>
      </c>
      <c r="S43" s="34">
        <f t="shared" si="14"/>
        <v>0</v>
      </c>
      <c r="T43" s="34">
        <f t="shared" si="15"/>
        <v>0</v>
      </c>
      <c r="U43" s="34">
        <f t="shared" si="16"/>
        <v>0</v>
      </c>
      <c r="V43" s="34">
        <f t="shared" si="17"/>
        <v>0</v>
      </c>
      <c r="W43" s="34">
        <f t="shared" si="18"/>
        <v>0</v>
      </c>
      <c r="X43" s="35">
        <f t="shared" si="9"/>
        <v>0</v>
      </c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33" customHeight="1">
      <c r="A44" s="31">
        <v>36</v>
      </c>
      <c r="B44" s="3"/>
      <c r="C44" s="1"/>
      <c r="D44" s="1"/>
      <c r="E44" s="40"/>
      <c r="F44" s="3"/>
      <c r="G44" s="2"/>
      <c r="H44" s="2"/>
      <c r="I44" s="2"/>
      <c r="J44" s="2"/>
      <c r="K44" s="2"/>
      <c r="L44" s="2"/>
      <c r="M44" s="2"/>
      <c r="N44" s="30">
        <f t="shared" si="19"/>
        <v>0</v>
      </c>
      <c r="O44" s="34">
        <f t="shared" si="11"/>
        <v>0</v>
      </c>
      <c r="P44" s="34">
        <f t="shared" si="11"/>
        <v>0</v>
      </c>
      <c r="Q44" s="34">
        <f t="shared" si="12"/>
        <v>0</v>
      </c>
      <c r="R44" s="34">
        <f t="shared" si="13"/>
        <v>0</v>
      </c>
      <c r="S44" s="34">
        <f t="shared" si="14"/>
        <v>0</v>
      </c>
      <c r="T44" s="34">
        <f t="shared" si="15"/>
        <v>0</v>
      </c>
      <c r="U44" s="34">
        <f t="shared" si="16"/>
        <v>0</v>
      </c>
      <c r="V44" s="34">
        <f t="shared" si="17"/>
        <v>0</v>
      </c>
      <c r="W44" s="34">
        <f t="shared" si="18"/>
        <v>0</v>
      </c>
      <c r="X44" s="35">
        <f t="shared" si="9"/>
        <v>0</v>
      </c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33" customHeight="1">
      <c r="A45" s="31">
        <v>37</v>
      </c>
      <c r="B45" s="8"/>
      <c r="C45" s="1"/>
      <c r="D45" s="28"/>
      <c r="E45" s="8"/>
      <c r="F45" s="8"/>
      <c r="G45" s="2"/>
      <c r="H45" s="2"/>
      <c r="I45" s="2"/>
      <c r="J45" s="2"/>
      <c r="K45" s="2"/>
      <c r="L45" s="2"/>
      <c r="M45" s="2"/>
      <c r="N45" s="30">
        <f t="shared" si="19"/>
        <v>0</v>
      </c>
      <c r="O45" s="34">
        <f t="shared" si="11"/>
        <v>0</v>
      </c>
      <c r="P45" s="34">
        <f t="shared" si="11"/>
        <v>0</v>
      </c>
      <c r="Q45" s="34">
        <f t="shared" si="12"/>
        <v>0</v>
      </c>
      <c r="R45" s="34">
        <f t="shared" si="13"/>
        <v>0</v>
      </c>
      <c r="S45" s="34">
        <f t="shared" si="14"/>
        <v>0</v>
      </c>
      <c r="T45" s="34">
        <f t="shared" si="15"/>
        <v>0</v>
      </c>
      <c r="U45" s="34">
        <f t="shared" si="16"/>
        <v>0</v>
      </c>
      <c r="V45" s="34">
        <f t="shared" si="17"/>
        <v>0</v>
      </c>
      <c r="W45" s="34">
        <f t="shared" si="18"/>
        <v>0</v>
      </c>
      <c r="X45" s="35">
        <f t="shared" si="9"/>
        <v>0</v>
      </c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33" customHeight="1">
      <c r="A46" s="31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0">
        <f aca="true" t="shared" si="20" ref="N46:N55">X46</f>
        <v>0</v>
      </c>
      <c r="O46" s="34">
        <f t="shared" si="11"/>
        <v>0</v>
      </c>
      <c r="P46" s="34">
        <f t="shared" si="11"/>
        <v>0</v>
      </c>
      <c r="Q46" s="34">
        <f t="shared" si="12"/>
        <v>0</v>
      </c>
      <c r="R46" s="34">
        <f t="shared" si="13"/>
        <v>0</v>
      </c>
      <c r="S46" s="34">
        <f t="shared" si="14"/>
        <v>0</v>
      </c>
      <c r="T46" s="34">
        <f t="shared" si="15"/>
        <v>0</v>
      </c>
      <c r="U46" s="34">
        <f t="shared" si="16"/>
        <v>0</v>
      </c>
      <c r="V46" s="34">
        <f t="shared" si="17"/>
        <v>0</v>
      </c>
      <c r="W46" s="34">
        <f t="shared" si="18"/>
        <v>0</v>
      </c>
      <c r="X46" s="35">
        <f t="shared" si="9"/>
        <v>0</v>
      </c>
      <c r="Y46" s="36"/>
      <c r="Z46" s="36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33" customHeight="1">
      <c r="A47" s="31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0">
        <f t="shared" si="20"/>
        <v>0</v>
      </c>
      <c r="O47" s="34">
        <f t="shared" si="11"/>
        <v>0</v>
      </c>
      <c r="P47" s="34">
        <f t="shared" si="11"/>
        <v>0</v>
      </c>
      <c r="Q47" s="34">
        <f t="shared" si="12"/>
        <v>0</v>
      </c>
      <c r="R47" s="34">
        <f t="shared" si="13"/>
        <v>0</v>
      </c>
      <c r="S47" s="34">
        <f t="shared" si="14"/>
        <v>0</v>
      </c>
      <c r="T47" s="34">
        <f t="shared" si="15"/>
        <v>0</v>
      </c>
      <c r="U47" s="34">
        <f t="shared" si="16"/>
        <v>0</v>
      </c>
      <c r="V47" s="34">
        <f t="shared" si="17"/>
        <v>0</v>
      </c>
      <c r="W47" s="34">
        <f t="shared" si="18"/>
        <v>0</v>
      </c>
      <c r="X47" s="35">
        <f t="shared" si="9"/>
        <v>0</v>
      </c>
      <c r="Y47" s="36"/>
      <c r="Z47" s="36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33" customHeight="1">
      <c r="A48" s="31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0">
        <f t="shared" si="20"/>
        <v>0</v>
      </c>
      <c r="O48" s="34">
        <f t="shared" si="11"/>
        <v>0</v>
      </c>
      <c r="P48" s="34">
        <f t="shared" si="11"/>
        <v>0</v>
      </c>
      <c r="Q48" s="34">
        <f t="shared" si="12"/>
        <v>0</v>
      </c>
      <c r="R48" s="34">
        <f t="shared" si="13"/>
        <v>0</v>
      </c>
      <c r="S48" s="34">
        <f t="shared" si="14"/>
        <v>0</v>
      </c>
      <c r="T48" s="34">
        <f t="shared" si="15"/>
        <v>0</v>
      </c>
      <c r="U48" s="34">
        <f t="shared" si="16"/>
        <v>0</v>
      </c>
      <c r="V48" s="34">
        <f t="shared" si="17"/>
        <v>0</v>
      </c>
      <c r="W48" s="34">
        <f t="shared" si="18"/>
        <v>0</v>
      </c>
      <c r="X48" s="35">
        <f t="shared" si="9"/>
        <v>0</v>
      </c>
      <c r="Y48" s="36"/>
      <c r="Z48" s="36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33" customHeight="1">
      <c r="A49" s="31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0">
        <f t="shared" si="20"/>
        <v>0</v>
      </c>
      <c r="O49" s="34">
        <f aca="true" t="shared" si="21" ref="O49:O55">IF(OR(E49="",E49="-"),0,E$8*(101+1000*LOG10(E$7/E49)))</f>
        <v>0</v>
      </c>
      <c r="P49" s="34">
        <f aca="true" t="shared" si="22" ref="P49:T55">IF(OR(F49="",F49="-"),0,F$8*(101+1000*LOG10(F$7/F49)))</f>
        <v>0</v>
      </c>
      <c r="Q49" s="34">
        <f t="shared" si="22"/>
        <v>0</v>
      </c>
      <c r="R49" s="34">
        <f t="shared" si="22"/>
        <v>0</v>
      </c>
      <c r="S49" s="34">
        <f t="shared" si="22"/>
        <v>0</v>
      </c>
      <c r="T49" s="34">
        <f t="shared" si="22"/>
        <v>0</v>
      </c>
      <c r="U49" s="34">
        <f aca="true" t="shared" si="23" ref="U49:W55">IF(OR(K49="",K49="-"),0,K$8*(101+1000*LOG10(K$7/K49)))</f>
        <v>0</v>
      </c>
      <c r="V49" s="34">
        <f t="shared" si="23"/>
        <v>0</v>
      </c>
      <c r="W49" s="34">
        <f t="shared" si="23"/>
        <v>0</v>
      </c>
      <c r="X49" s="35">
        <f t="shared" si="9"/>
        <v>0</v>
      </c>
      <c r="Y49" s="36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33" customHeight="1">
      <c r="A50" s="31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0">
        <f t="shared" si="20"/>
        <v>0</v>
      </c>
      <c r="O50" s="34">
        <f t="shared" si="21"/>
        <v>0</v>
      </c>
      <c r="P50" s="34">
        <f t="shared" si="22"/>
        <v>0</v>
      </c>
      <c r="Q50" s="34">
        <f t="shared" si="22"/>
        <v>0</v>
      </c>
      <c r="R50" s="34">
        <f t="shared" si="22"/>
        <v>0</v>
      </c>
      <c r="S50" s="34">
        <f t="shared" si="22"/>
        <v>0</v>
      </c>
      <c r="T50" s="34">
        <f t="shared" si="22"/>
        <v>0</v>
      </c>
      <c r="U50" s="34">
        <f t="shared" si="23"/>
        <v>0</v>
      </c>
      <c r="V50" s="34">
        <f t="shared" si="23"/>
        <v>0</v>
      </c>
      <c r="W50" s="34">
        <f t="shared" si="23"/>
        <v>0</v>
      </c>
      <c r="X50" s="35">
        <f t="shared" si="9"/>
        <v>0</v>
      </c>
      <c r="Y50" s="36"/>
      <c r="Z50" s="3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33" customHeight="1">
      <c r="A51" s="31">
        <v>43</v>
      </c>
      <c r="B51" s="32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0">
        <f t="shared" si="20"/>
        <v>0</v>
      </c>
      <c r="O51" s="34">
        <f t="shared" si="21"/>
        <v>0</v>
      </c>
      <c r="P51" s="34">
        <f t="shared" si="22"/>
        <v>0</v>
      </c>
      <c r="Q51" s="34">
        <f t="shared" si="22"/>
        <v>0</v>
      </c>
      <c r="R51" s="34">
        <f t="shared" si="22"/>
        <v>0</v>
      </c>
      <c r="S51" s="34">
        <f t="shared" si="22"/>
        <v>0</v>
      </c>
      <c r="T51" s="34">
        <f t="shared" si="22"/>
        <v>0</v>
      </c>
      <c r="U51" s="34">
        <f t="shared" si="23"/>
        <v>0</v>
      </c>
      <c r="V51" s="34">
        <f t="shared" si="23"/>
        <v>0</v>
      </c>
      <c r="W51" s="34">
        <f t="shared" si="23"/>
        <v>0</v>
      </c>
      <c r="X51" s="35">
        <f t="shared" si="9"/>
        <v>0</v>
      </c>
      <c r="Y51" s="36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33" customHeight="1">
      <c r="A52" s="31">
        <v>44</v>
      </c>
      <c r="B52" s="1"/>
      <c r="C52" s="1"/>
      <c r="D52" s="33"/>
      <c r="E52" s="33"/>
      <c r="F52" s="33"/>
      <c r="G52" s="2"/>
      <c r="H52" s="2"/>
      <c r="I52" s="2"/>
      <c r="J52" s="2"/>
      <c r="K52" s="2"/>
      <c r="L52" s="2"/>
      <c r="M52" s="2"/>
      <c r="N52" s="30">
        <f t="shared" si="20"/>
        <v>0</v>
      </c>
      <c r="O52" s="34">
        <f t="shared" si="21"/>
        <v>0</v>
      </c>
      <c r="P52" s="34">
        <f t="shared" si="22"/>
        <v>0</v>
      </c>
      <c r="Q52" s="34">
        <f t="shared" si="22"/>
        <v>0</v>
      </c>
      <c r="R52" s="34">
        <f t="shared" si="22"/>
        <v>0</v>
      </c>
      <c r="S52" s="34">
        <f t="shared" si="22"/>
        <v>0</v>
      </c>
      <c r="T52" s="34">
        <f t="shared" si="22"/>
        <v>0</v>
      </c>
      <c r="U52" s="34">
        <f t="shared" si="23"/>
        <v>0</v>
      </c>
      <c r="V52" s="34">
        <f t="shared" si="23"/>
        <v>0</v>
      </c>
      <c r="W52" s="34">
        <f t="shared" si="23"/>
        <v>0</v>
      </c>
      <c r="X52" s="35">
        <f t="shared" si="9"/>
        <v>0</v>
      </c>
      <c r="Y52" s="36"/>
      <c r="Z52" s="3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33" customHeight="1">
      <c r="A53" s="31">
        <v>45</v>
      </c>
      <c r="B53" s="8"/>
      <c r="C53" s="27"/>
      <c r="D53" s="27"/>
      <c r="E53" s="9"/>
      <c r="F53" s="4"/>
      <c r="G53" s="2"/>
      <c r="H53" s="2"/>
      <c r="I53" s="2"/>
      <c r="J53" s="2"/>
      <c r="K53" s="2"/>
      <c r="L53" s="2"/>
      <c r="M53" s="2"/>
      <c r="N53" s="30">
        <f t="shared" si="20"/>
        <v>0</v>
      </c>
      <c r="O53" s="34">
        <f t="shared" si="21"/>
        <v>0</v>
      </c>
      <c r="P53" s="34">
        <f t="shared" si="22"/>
        <v>0</v>
      </c>
      <c r="Q53" s="34">
        <f t="shared" si="22"/>
        <v>0</v>
      </c>
      <c r="R53" s="34">
        <f t="shared" si="22"/>
        <v>0</v>
      </c>
      <c r="S53" s="34">
        <f t="shared" si="22"/>
        <v>0</v>
      </c>
      <c r="T53" s="34">
        <f t="shared" si="22"/>
        <v>0</v>
      </c>
      <c r="U53" s="34">
        <f t="shared" si="23"/>
        <v>0</v>
      </c>
      <c r="V53" s="34">
        <f t="shared" si="23"/>
        <v>0</v>
      </c>
      <c r="W53" s="34">
        <f t="shared" si="23"/>
        <v>0</v>
      </c>
      <c r="X53" s="35">
        <f t="shared" si="9"/>
        <v>0</v>
      </c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33" customHeight="1">
      <c r="A54" s="31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0">
        <f t="shared" si="20"/>
        <v>0</v>
      </c>
      <c r="O54" s="34">
        <f t="shared" si="21"/>
        <v>0</v>
      </c>
      <c r="P54" s="34">
        <f t="shared" si="22"/>
        <v>0</v>
      </c>
      <c r="Q54" s="34">
        <f t="shared" si="22"/>
        <v>0</v>
      </c>
      <c r="R54" s="34">
        <f t="shared" si="22"/>
        <v>0</v>
      </c>
      <c r="S54" s="34">
        <f t="shared" si="22"/>
        <v>0</v>
      </c>
      <c r="T54" s="34">
        <f t="shared" si="22"/>
        <v>0</v>
      </c>
      <c r="U54" s="34">
        <f t="shared" si="23"/>
        <v>0</v>
      </c>
      <c r="V54" s="34">
        <f t="shared" si="23"/>
        <v>0</v>
      </c>
      <c r="W54" s="34">
        <f t="shared" si="23"/>
        <v>0</v>
      </c>
      <c r="X54" s="35">
        <f t="shared" si="9"/>
        <v>0</v>
      </c>
      <c r="Y54" s="36"/>
      <c r="Z54" s="36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33" customHeight="1">
      <c r="A55" s="31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0">
        <f t="shared" si="20"/>
        <v>0</v>
      </c>
      <c r="O55" s="34">
        <f t="shared" si="21"/>
        <v>0</v>
      </c>
      <c r="P55" s="34">
        <f t="shared" si="22"/>
        <v>0</v>
      </c>
      <c r="Q55" s="34">
        <f t="shared" si="22"/>
        <v>0</v>
      </c>
      <c r="R55" s="34">
        <f t="shared" si="22"/>
        <v>0</v>
      </c>
      <c r="S55" s="34">
        <f t="shared" si="22"/>
        <v>0</v>
      </c>
      <c r="T55" s="34">
        <f t="shared" si="22"/>
        <v>0</v>
      </c>
      <c r="U55" s="34">
        <f t="shared" si="23"/>
        <v>0</v>
      </c>
      <c r="V55" s="34">
        <f t="shared" si="23"/>
        <v>0</v>
      </c>
      <c r="W55" s="34">
        <f t="shared" si="23"/>
        <v>0</v>
      </c>
      <c r="X55" s="35">
        <f t="shared" si="9"/>
        <v>0</v>
      </c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</sheetData>
  <sheetProtection/>
  <mergeCells count="7">
    <mergeCell ref="N6:N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"/>
  <sheetViews>
    <sheetView zoomScale="65" zoomScaleNormal="65" zoomScalePageLayoutView="0" workbookViewId="0" topLeftCell="C1">
      <selection activeCell="R41" sqref="R39:V41"/>
    </sheetView>
  </sheetViews>
  <sheetFormatPr defaultColWidth="9.140625" defaultRowHeight="12.75"/>
  <cols>
    <col min="1" max="1" width="9.140625" style="38" customWidth="1"/>
    <col min="2" max="2" width="14.57421875" style="38" customWidth="1"/>
    <col min="3" max="3" width="31.00390625" style="38" bestFit="1" customWidth="1"/>
    <col min="4" max="4" width="25.57421875" style="38" customWidth="1"/>
    <col min="5" max="5" width="13.421875" style="38" customWidth="1"/>
    <col min="6" max="6" width="14.00390625" style="38" customWidth="1"/>
    <col min="7" max="7" width="13.57421875" style="38" customWidth="1"/>
    <col min="8" max="8" width="13.28125" style="38" customWidth="1"/>
    <col min="9" max="9" width="12.7109375" style="38" customWidth="1"/>
    <col min="10" max="10" width="14.00390625" style="38" customWidth="1"/>
    <col min="11" max="13" width="14.421875" style="38" customWidth="1"/>
    <col min="14" max="14" width="12.28125" style="95" bestFit="1" customWidth="1"/>
    <col min="15" max="16" width="11.28125" style="96" customWidth="1"/>
    <col min="17" max="23" width="9.140625" style="96" customWidth="1"/>
    <col min="24" max="24" width="8.8515625" style="96" customWidth="1"/>
    <col min="25" max="26" width="9.140625" style="102" customWidth="1"/>
    <col min="27" max="16384" width="9.140625" style="38" customWidth="1"/>
  </cols>
  <sheetData>
    <row r="1" spans="15:26" s="95" customFormat="1" ht="15"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7"/>
    </row>
    <row r="2" spans="1:26" s="95" customFormat="1" ht="15">
      <c r="A2" s="98" t="s">
        <v>6</v>
      </c>
      <c r="B2" s="98"/>
      <c r="C2" s="98"/>
      <c r="D2" s="98"/>
      <c r="E2" s="98"/>
      <c r="F2" s="98"/>
      <c r="G2" s="98"/>
      <c r="H2" s="98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97"/>
    </row>
    <row r="3" spans="10:26" s="95" customFormat="1" ht="15">
      <c r="J3" s="98" t="s">
        <v>8</v>
      </c>
      <c r="K3" s="99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7"/>
    </row>
    <row r="4" spans="1:26" s="95" customFormat="1" ht="18" customHeight="1">
      <c r="A4" s="100" t="s">
        <v>12</v>
      </c>
      <c r="B4" s="100"/>
      <c r="C4" s="100"/>
      <c r="D4" s="100"/>
      <c r="E4" s="100"/>
      <c r="F4" s="100"/>
      <c r="G4" s="100"/>
      <c r="H4" s="100"/>
      <c r="J4" s="95">
        <f>SUM(E7:M7)/8</f>
        <v>2.5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  <c r="Z4" s="97"/>
    </row>
    <row r="5" spans="1:26" s="95" customFormat="1" ht="18" customHeight="1">
      <c r="A5" s="101"/>
      <c r="B5" s="101"/>
      <c r="C5" s="101"/>
      <c r="D5" s="101"/>
      <c r="E5" s="101"/>
      <c r="F5" s="101"/>
      <c r="G5" s="101"/>
      <c r="H5" s="101"/>
      <c r="I5" s="101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7"/>
    </row>
    <row r="6" spans="1:26" s="87" customFormat="1" ht="15" customHeight="1">
      <c r="A6" s="82" t="s">
        <v>0</v>
      </c>
      <c r="B6" s="83" t="s">
        <v>1</v>
      </c>
      <c r="C6" s="83" t="s">
        <v>7</v>
      </c>
      <c r="D6" s="84" t="s">
        <v>2</v>
      </c>
      <c r="E6" s="84" t="s">
        <v>22</v>
      </c>
      <c r="F6" s="84" t="s">
        <v>19</v>
      </c>
      <c r="G6" s="84" t="s">
        <v>21</v>
      </c>
      <c r="H6" s="84" t="s">
        <v>20</v>
      </c>
      <c r="I6" s="84" t="s">
        <v>89</v>
      </c>
      <c r="J6" s="84" t="s">
        <v>90</v>
      </c>
      <c r="K6" s="84" t="s">
        <v>23</v>
      </c>
      <c r="L6" s="84" t="s">
        <v>50</v>
      </c>
      <c r="M6" s="84"/>
      <c r="N6" s="83" t="s">
        <v>3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6"/>
    </row>
    <row r="7" spans="1:26" s="87" customFormat="1" ht="14.25" customHeight="1">
      <c r="A7" s="88"/>
      <c r="B7" s="89"/>
      <c r="C7" s="89"/>
      <c r="D7" s="90" t="s">
        <v>4</v>
      </c>
      <c r="E7" s="91">
        <f>COUNTIF(E9:E59,"&gt;0")</f>
        <v>7</v>
      </c>
      <c r="F7" s="91">
        <f>COUNTIF(F9:F59,"&gt;0")</f>
        <v>5</v>
      </c>
      <c r="G7" s="91">
        <f aca="true" t="shared" si="0" ref="G7:M7">COUNTIF(G9:G59,"&gt;0")</f>
        <v>8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6"/>
    </row>
    <row r="8" spans="1:26" s="87" customFormat="1" ht="14.25" customHeight="1">
      <c r="A8" s="92"/>
      <c r="B8" s="93"/>
      <c r="C8" s="93"/>
      <c r="D8" s="90" t="s">
        <v>5</v>
      </c>
      <c r="E8" s="90">
        <v>1.1</v>
      </c>
      <c r="F8" s="90">
        <v>1</v>
      </c>
      <c r="G8" s="91">
        <v>1</v>
      </c>
      <c r="H8" s="91">
        <v>1</v>
      </c>
      <c r="I8" s="91">
        <v>1</v>
      </c>
      <c r="J8" s="91">
        <v>1</v>
      </c>
      <c r="K8" s="91">
        <v>1.2</v>
      </c>
      <c r="L8" s="91">
        <v>1</v>
      </c>
      <c r="M8" s="91">
        <v>0</v>
      </c>
      <c r="N8" s="94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</row>
    <row r="9" spans="1:37" ht="33" customHeight="1">
      <c r="A9" s="31">
        <v>1</v>
      </c>
      <c r="B9" s="1" t="s">
        <v>69</v>
      </c>
      <c r="C9" s="69" t="s">
        <v>31</v>
      </c>
      <c r="D9" s="43" t="s">
        <v>137</v>
      </c>
      <c r="E9" s="3">
        <v>2</v>
      </c>
      <c r="F9" s="3"/>
      <c r="G9" s="2">
        <v>1</v>
      </c>
      <c r="H9" s="2"/>
      <c r="I9" s="2"/>
      <c r="J9" s="2"/>
      <c r="K9" s="2"/>
      <c r="L9" s="2"/>
      <c r="M9" s="2"/>
      <c r="N9" s="30">
        <f>X9</f>
        <v>1713.664835777247</v>
      </c>
      <c r="O9" s="34">
        <f aca="true" t="shared" si="1" ref="O9:O27">IF(OR(E9="",E9="-"),0,E$8*(101+1000*LOG10(E$7/E9)))</f>
        <v>709.5748487853033</v>
      </c>
      <c r="P9" s="34">
        <f aca="true" t="shared" si="2" ref="P9:P27">IF(OR(F9="",F9="-"),0,F$8*(101+1000*LOG10(F$7/F9)))</f>
        <v>0</v>
      </c>
      <c r="Q9" s="34">
        <f aca="true" t="shared" si="3" ref="Q9:Q27">IF(OR(G9="",G9="-"),0,G$8*(101+1000*LOG10(G$7/G9)))</f>
        <v>1004.0899869919435</v>
      </c>
      <c r="R9" s="34">
        <f aca="true" t="shared" si="4" ref="R9:R27">IF(OR(H9="",H9="-"),0,H$8*(101+1000*LOG10(H$7/H9)))</f>
        <v>0</v>
      </c>
      <c r="S9" s="34">
        <f aca="true" t="shared" si="5" ref="S9:S27">IF(OR(I9="",I9="-"),0,I$8*(101+1000*LOG10(I$7/I9)))</f>
        <v>0</v>
      </c>
      <c r="T9" s="34">
        <f aca="true" t="shared" si="6" ref="T9:T27">IF(OR(J9="",J9="-"),0,J$8*(101+1000*LOG10(J$7/J9)))</f>
        <v>0</v>
      </c>
      <c r="U9" s="34">
        <f aca="true" t="shared" si="7" ref="U9:U27">IF(OR(K9="",K9="-"),0,K$8*(101+1000*LOG10(K$7/K9)))</f>
        <v>0</v>
      </c>
      <c r="V9" s="34">
        <f aca="true" t="shared" si="8" ref="V9:V27">IF(OR(L9="",L9="-"),0,L$8*(101+1000*LOG10(L$7/L9)))</f>
        <v>0</v>
      </c>
      <c r="W9" s="34">
        <f aca="true" t="shared" si="9" ref="W9:W27">IF(OR(M9="",M9="-"),0,M$8*(101+1000*LOG10(M$7/M9)))</f>
        <v>0</v>
      </c>
      <c r="X9" s="35">
        <f aca="true" t="shared" si="10" ref="X9:X40">SUM(O9:W9)</f>
        <v>1713.664835777247</v>
      </c>
      <c r="Y9" s="36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33" customHeight="1">
      <c r="A10" s="31">
        <v>2</v>
      </c>
      <c r="B10" s="1" t="s">
        <v>69</v>
      </c>
      <c r="C10" s="69" t="s">
        <v>55</v>
      </c>
      <c r="D10" s="47" t="s">
        <v>138</v>
      </c>
      <c r="E10" s="1">
        <v>3</v>
      </c>
      <c r="F10" s="8"/>
      <c r="G10" s="2">
        <v>2</v>
      </c>
      <c r="H10" s="2"/>
      <c r="I10" s="2"/>
      <c r="J10" s="2"/>
      <c r="K10" s="2"/>
      <c r="L10" s="2"/>
      <c r="M10" s="2"/>
      <c r="N10" s="30">
        <f>X10</f>
        <v>1218.9344551520162</v>
      </c>
      <c r="O10" s="34">
        <f t="shared" si="1"/>
        <v>515.8744638240539</v>
      </c>
      <c r="P10" s="34">
        <f t="shared" si="2"/>
        <v>0</v>
      </c>
      <c r="Q10" s="34">
        <f t="shared" si="3"/>
        <v>703.0599913279624</v>
      </c>
      <c r="R10" s="34">
        <f t="shared" si="4"/>
        <v>0</v>
      </c>
      <c r="S10" s="34">
        <f t="shared" si="5"/>
        <v>0</v>
      </c>
      <c r="T10" s="34">
        <f t="shared" si="6"/>
        <v>0</v>
      </c>
      <c r="U10" s="34">
        <f t="shared" si="7"/>
        <v>0</v>
      </c>
      <c r="V10" s="34">
        <f t="shared" si="8"/>
        <v>0</v>
      </c>
      <c r="W10" s="34">
        <f t="shared" si="9"/>
        <v>0</v>
      </c>
      <c r="X10" s="35">
        <f t="shared" si="10"/>
        <v>1218.9344551520162</v>
      </c>
      <c r="Y10" s="36"/>
      <c r="Z10" s="3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33" customHeight="1">
      <c r="A11" s="31">
        <v>3</v>
      </c>
      <c r="B11" s="1" t="s">
        <v>33</v>
      </c>
      <c r="C11" s="69" t="s">
        <v>26</v>
      </c>
      <c r="D11" s="43" t="s">
        <v>43</v>
      </c>
      <c r="E11" s="3">
        <v>1</v>
      </c>
      <c r="F11" s="3"/>
      <c r="G11" s="2"/>
      <c r="H11" s="2"/>
      <c r="I11" s="2"/>
      <c r="J11" s="2"/>
      <c r="K11" s="2"/>
      <c r="L11" s="2"/>
      <c r="M11" s="2"/>
      <c r="N11" s="30">
        <f>X11</f>
        <v>1040.7078440156827</v>
      </c>
      <c r="O11" s="34">
        <f t="shared" si="1"/>
        <v>1040.7078440156827</v>
      </c>
      <c r="P11" s="34">
        <f t="shared" si="2"/>
        <v>0</v>
      </c>
      <c r="Q11" s="34">
        <f t="shared" si="3"/>
        <v>0</v>
      </c>
      <c r="R11" s="34">
        <f t="shared" si="4"/>
        <v>0</v>
      </c>
      <c r="S11" s="34">
        <f t="shared" si="5"/>
        <v>0</v>
      </c>
      <c r="T11" s="34">
        <f t="shared" si="6"/>
        <v>0</v>
      </c>
      <c r="U11" s="34">
        <f t="shared" si="7"/>
        <v>0</v>
      </c>
      <c r="V11" s="34">
        <f t="shared" si="8"/>
        <v>0</v>
      </c>
      <c r="W11" s="34">
        <f t="shared" si="9"/>
        <v>0</v>
      </c>
      <c r="X11" s="35">
        <f t="shared" si="10"/>
        <v>1040.7078440156827</v>
      </c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33" customHeight="1">
      <c r="A12" s="31">
        <v>4</v>
      </c>
      <c r="B12" s="1" t="s">
        <v>117</v>
      </c>
      <c r="C12" s="69" t="s">
        <v>27</v>
      </c>
      <c r="D12" s="42" t="s">
        <v>42</v>
      </c>
      <c r="E12" s="3">
        <v>4</v>
      </c>
      <c r="F12" s="3"/>
      <c r="G12" s="2">
        <v>3</v>
      </c>
      <c r="H12" s="2"/>
      <c r="I12" s="2"/>
      <c r="J12" s="2"/>
      <c r="K12" s="2"/>
      <c r="L12" s="2"/>
      <c r="M12" s="2"/>
      <c r="N12" s="30">
        <f>X12</f>
        <v>905.4105858272051</v>
      </c>
      <c r="O12" s="34">
        <f t="shared" si="1"/>
        <v>378.44185355492397</v>
      </c>
      <c r="P12" s="34">
        <f t="shared" si="2"/>
        <v>0</v>
      </c>
      <c r="Q12" s="34">
        <f t="shared" si="3"/>
        <v>526.9687322722812</v>
      </c>
      <c r="R12" s="34">
        <f t="shared" si="4"/>
        <v>0</v>
      </c>
      <c r="S12" s="34">
        <f t="shared" si="5"/>
        <v>0</v>
      </c>
      <c r="T12" s="34">
        <f t="shared" si="6"/>
        <v>0</v>
      </c>
      <c r="U12" s="34">
        <f t="shared" si="7"/>
        <v>0</v>
      </c>
      <c r="V12" s="34">
        <f t="shared" si="8"/>
        <v>0</v>
      </c>
      <c r="W12" s="34">
        <f t="shared" si="9"/>
        <v>0</v>
      </c>
      <c r="X12" s="35">
        <f t="shared" si="10"/>
        <v>905.4105858272051</v>
      </c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33" customHeight="1">
      <c r="A13" s="31">
        <v>5</v>
      </c>
      <c r="B13" s="4"/>
      <c r="C13" s="51" t="s">
        <v>163</v>
      </c>
      <c r="D13" s="55" t="s">
        <v>167</v>
      </c>
      <c r="E13" s="4"/>
      <c r="F13" s="4">
        <v>1</v>
      </c>
      <c r="G13" s="2"/>
      <c r="H13" s="2"/>
      <c r="I13" s="2"/>
      <c r="J13" s="2"/>
      <c r="K13" s="2"/>
      <c r="L13" s="2"/>
      <c r="M13" s="2"/>
      <c r="N13" s="30">
        <f>X13</f>
        <v>799.9700043360189</v>
      </c>
      <c r="O13" s="34">
        <f t="shared" si="1"/>
        <v>0</v>
      </c>
      <c r="P13" s="34">
        <f t="shared" si="2"/>
        <v>799.9700043360189</v>
      </c>
      <c r="Q13" s="34">
        <f t="shared" si="3"/>
        <v>0</v>
      </c>
      <c r="R13" s="34">
        <f t="shared" si="4"/>
        <v>0</v>
      </c>
      <c r="S13" s="34">
        <f t="shared" si="5"/>
        <v>0</v>
      </c>
      <c r="T13" s="34">
        <f t="shared" si="6"/>
        <v>0</v>
      </c>
      <c r="U13" s="34">
        <f t="shared" si="7"/>
        <v>0</v>
      </c>
      <c r="V13" s="34">
        <f t="shared" si="8"/>
        <v>0</v>
      </c>
      <c r="W13" s="34">
        <f t="shared" si="9"/>
        <v>0</v>
      </c>
      <c r="X13" s="35">
        <f t="shared" si="10"/>
        <v>799.9700043360189</v>
      </c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33" customHeight="1">
      <c r="A14" s="31">
        <v>6</v>
      </c>
      <c r="B14" s="1" t="s">
        <v>69</v>
      </c>
      <c r="C14" s="69" t="s">
        <v>64</v>
      </c>
      <c r="D14" s="44" t="s">
        <v>139</v>
      </c>
      <c r="E14" s="9">
        <v>5</v>
      </c>
      <c r="F14" s="4"/>
      <c r="G14" s="2">
        <v>4</v>
      </c>
      <c r="H14" s="2"/>
      <c r="I14" s="2"/>
      <c r="J14" s="2"/>
      <c r="K14" s="2"/>
      <c r="L14" s="2"/>
      <c r="M14" s="2"/>
      <c r="N14" s="30">
        <f>X14</f>
        <v>673.870834910043</v>
      </c>
      <c r="O14" s="34">
        <f t="shared" si="1"/>
        <v>271.8408392460618</v>
      </c>
      <c r="P14" s="34">
        <f t="shared" si="2"/>
        <v>0</v>
      </c>
      <c r="Q14" s="34">
        <f t="shared" si="3"/>
        <v>402.0299956639812</v>
      </c>
      <c r="R14" s="34">
        <f t="shared" si="4"/>
        <v>0</v>
      </c>
      <c r="S14" s="34">
        <f t="shared" si="5"/>
        <v>0</v>
      </c>
      <c r="T14" s="34">
        <f t="shared" si="6"/>
        <v>0</v>
      </c>
      <c r="U14" s="34">
        <f t="shared" si="7"/>
        <v>0</v>
      </c>
      <c r="V14" s="34">
        <f t="shared" si="8"/>
        <v>0</v>
      </c>
      <c r="W14" s="34">
        <f t="shared" si="9"/>
        <v>0</v>
      </c>
      <c r="X14" s="35">
        <f t="shared" si="10"/>
        <v>673.870834910043</v>
      </c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33" customHeight="1">
      <c r="A15" s="31">
        <v>7</v>
      </c>
      <c r="B15" s="1"/>
      <c r="C15" s="51" t="s">
        <v>59</v>
      </c>
      <c r="D15" s="1" t="s">
        <v>168</v>
      </c>
      <c r="E15" s="1"/>
      <c r="F15" s="3">
        <v>2</v>
      </c>
      <c r="G15" s="2"/>
      <c r="H15" s="2"/>
      <c r="I15" s="2"/>
      <c r="J15" s="2"/>
      <c r="K15" s="2"/>
      <c r="L15" s="2"/>
      <c r="M15" s="2"/>
      <c r="N15" s="30">
        <f>X15</f>
        <v>498.9400086720376</v>
      </c>
      <c r="O15" s="34">
        <f t="shared" si="1"/>
        <v>0</v>
      </c>
      <c r="P15" s="34">
        <f>IF(OR(F15="",F15="-"),0,F$8*(101+1000*LOG10(F$7/F15)))</f>
        <v>498.9400086720376</v>
      </c>
      <c r="Q15" s="34">
        <f t="shared" si="3"/>
        <v>0</v>
      </c>
      <c r="R15" s="34">
        <f t="shared" si="4"/>
        <v>0</v>
      </c>
      <c r="S15" s="34">
        <f t="shared" si="5"/>
        <v>0</v>
      </c>
      <c r="T15" s="34">
        <f t="shared" si="6"/>
        <v>0</v>
      </c>
      <c r="U15" s="34">
        <f t="shared" si="7"/>
        <v>0</v>
      </c>
      <c r="V15" s="34">
        <f t="shared" si="8"/>
        <v>0</v>
      </c>
      <c r="W15" s="34">
        <f t="shared" si="9"/>
        <v>0</v>
      </c>
      <c r="X15" s="35">
        <f t="shared" si="10"/>
        <v>498.9400086720376</v>
      </c>
      <c r="Y15" s="36"/>
      <c r="Z15" s="36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33" customHeight="1">
      <c r="A16" s="31">
        <v>8</v>
      </c>
      <c r="B16" s="1" t="s">
        <v>32</v>
      </c>
      <c r="C16" s="69" t="s">
        <v>103</v>
      </c>
      <c r="D16" s="1" t="s">
        <v>140</v>
      </c>
      <c r="E16" s="3">
        <v>6</v>
      </c>
      <c r="F16" s="3"/>
      <c r="G16" s="2">
        <v>5</v>
      </c>
      <c r="H16" s="2"/>
      <c r="I16" s="2"/>
      <c r="J16" s="2"/>
      <c r="K16" s="2"/>
      <c r="L16" s="2"/>
      <c r="M16" s="2"/>
      <c r="N16" s="30">
        <f>X16</f>
        <v>489.8614512495993</v>
      </c>
      <c r="O16" s="34">
        <f t="shared" si="1"/>
        <v>184.74146859367457</v>
      </c>
      <c r="P16" s="34">
        <f t="shared" si="2"/>
        <v>0</v>
      </c>
      <c r="Q16" s="34">
        <f t="shared" si="3"/>
        <v>305.1199826559248</v>
      </c>
      <c r="R16" s="34">
        <f t="shared" si="4"/>
        <v>0</v>
      </c>
      <c r="S16" s="34">
        <f t="shared" si="5"/>
        <v>0</v>
      </c>
      <c r="T16" s="34">
        <f t="shared" si="6"/>
        <v>0</v>
      </c>
      <c r="U16" s="34">
        <f t="shared" si="7"/>
        <v>0</v>
      </c>
      <c r="V16" s="34">
        <f t="shared" si="8"/>
        <v>0</v>
      </c>
      <c r="W16" s="34">
        <f t="shared" si="9"/>
        <v>0</v>
      </c>
      <c r="X16" s="35">
        <f t="shared" si="10"/>
        <v>489.8614512495993</v>
      </c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33" customHeight="1">
      <c r="A17" s="31">
        <v>9</v>
      </c>
      <c r="B17" s="31" t="s">
        <v>118</v>
      </c>
      <c r="C17" s="108" t="s">
        <v>83</v>
      </c>
      <c r="D17" s="1" t="s">
        <v>141</v>
      </c>
      <c r="E17" s="31">
        <v>7</v>
      </c>
      <c r="F17" s="31"/>
      <c r="G17" s="2">
        <v>6</v>
      </c>
      <c r="H17" s="3"/>
      <c r="I17" s="3"/>
      <c r="J17" s="2"/>
      <c r="K17" s="2"/>
      <c r="L17" s="2"/>
      <c r="M17" s="2"/>
      <c r="N17" s="30">
        <f>X17</f>
        <v>337.0387366082999</v>
      </c>
      <c r="O17" s="34">
        <f t="shared" si="1"/>
        <v>111.10000000000001</v>
      </c>
      <c r="P17" s="34">
        <f t="shared" si="2"/>
        <v>0</v>
      </c>
      <c r="Q17" s="34">
        <f t="shared" si="3"/>
        <v>225.93873660829993</v>
      </c>
      <c r="R17" s="34">
        <f t="shared" si="4"/>
        <v>0</v>
      </c>
      <c r="S17" s="34">
        <f t="shared" si="5"/>
        <v>0</v>
      </c>
      <c r="T17" s="34">
        <f t="shared" si="6"/>
        <v>0</v>
      </c>
      <c r="U17" s="34">
        <f t="shared" si="7"/>
        <v>0</v>
      </c>
      <c r="V17" s="34">
        <f t="shared" si="8"/>
        <v>0</v>
      </c>
      <c r="W17" s="34">
        <f t="shared" si="9"/>
        <v>0</v>
      </c>
      <c r="X17" s="35">
        <f t="shared" si="10"/>
        <v>337.0387366082999</v>
      </c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33" customHeight="1">
      <c r="A18" s="31">
        <v>10</v>
      </c>
      <c r="B18" s="4"/>
      <c r="C18" s="1" t="s">
        <v>164</v>
      </c>
      <c r="D18" s="4" t="s">
        <v>169</v>
      </c>
      <c r="E18" s="4"/>
      <c r="F18" s="4">
        <v>3</v>
      </c>
      <c r="G18" s="2"/>
      <c r="H18" s="2"/>
      <c r="I18" s="2"/>
      <c r="J18" s="2"/>
      <c r="K18" s="2"/>
      <c r="L18" s="2"/>
      <c r="M18" s="2"/>
      <c r="N18" s="30">
        <f>X18</f>
        <v>322.8487496163564</v>
      </c>
      <c r="O18" s="34">
        <f t="shared" si="1"/>
        <v>0</v>
      </c>
      <c r="P18" s="34">
        <f t="shared" si="2"/>
        <v>322.8487496163564</v>
      </c>
      <c r="Q18" s="34">
        <f t="shared" si="3"/>
        <v>0</v>
      </c>
      <c r="R18" s="34">
        <f t="shared" si="4"/>
        <v>0</v>
      </c>
      <c r="S18" s="34">
        <f t="shared" si="5"/>
        <v>0</v>
      </c>
      <c r="T18" s="34">
        <f t="shared" si="6"/>
        <v>0</v>
      </c>
      <c r="U18" s="34">
        <f t="shared" si="7"/>
        <v>0</v>
      </c>
      <c r="V18" s="34">
        <f t="shared" si="8"/>
        <v>0</v>
      </c>
      <c r="W18" s="34">
        <f t="shared" si="9"/>
        <v>0</v>
      </c>
      <c r="X18" s="35">
        <f t="shared" si="10"/>
        <v>322.8487496163564</v>
      </c>
      <c r="Y18" s="36"/>
      <c r="Z18" s="36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33" customHeight="1">
      <c r="A19" s="31">
        <v>11</v>
      </c>
      <c r="B19" s="3"/>
      <c r="C19" s="47" t="s">
        <v>165</v>
      </c>
      <c r="D19" s="1" t="s">
        <v>170</v>
      </c>
      <c r="E19" s="1"/>
      <c r="F19" s="3">
        <v>4</v>
      </c>
      <c r="G19" s="2"/>
      <c r="H19" s="2"/>
      <c r="I19" s="2"/>
      <c r="J19" s="2"/>
      <c r="K19" s="2"/>
      <c r="L19" s="2"/>
      <c r="M19" s="2"/>
      <c r="N19" s="30">
        <f>X19</f>
        <v>197.9100130080564</v>
      </c>
      <c r="O19" s="34">
        <f t="shared" si="1"/>
        <v>0</v>
      </c>
      <c r="P19" s="34">
        <f t="shared" si="2"/>
        <v>197.9100130080564</v>
      </c>
      <c r="Q19" s="34">
        <f t="shared" si="3"/>
        <v>0</v>
      </c>
      <c r="R19" s="34">
        <f t="shared" si="4"/>
        <v>0</v>
      </c>
      <c r="S19" s="34">
        <f t="shared" si="5"/>
        <v>0</v>
      </c>
      <c r="T19" s="34">
        <f t="shared" si="6"/>
        <v>0</v>
      </c>
      <c r="U19" s="34">
        <f t="shared" si="7"/>
        <v>0</v>
      </c>
      <c r="V19" s="34">
        <f t="shared" si="8"/>
        <v>0</v>
      </c>
      <c r="W19" s="34">
        <f t="shared" si="9"/>
        <v>0</v>
      </c>
      <c r="X19" s="35">
        <f t="shared" si="10"/>
        <v>197.9100130080564</v>
      </c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33" customHeight="1">
      <c r="A20" s="31">
        <v>12</v>
      </c>
      <c r="B20" s="1"/>
      <c r="C20" s="1" t="s">
        <v>179</v>
      </c>
      <c r="D20" s="1" t="s">
        <v>77</v>
      </c>
      <c r="E20" s="4"/>
      <c r="F20" s="4"/>
      <c r="G20" s="2">
        <v>7</v>
      </c>
      <c r="H20" s="2"/>
      <c r="I20" s="2"/>
      <c r="J20" s="2"/>
      <c r="K20" s="2"/>
      <c r="L20" s="2"/>
      <c r="M20" s="2"/>
      <c r="N20" s="30">
        <f>X20</f>
        <v>158.99194697768672</v>
      </c>
      <c r="O20" s="34">
        <f t="shared" si="1"/>
        <v>0</v>
      </c>
      <c r="P20" s="34">
        <f t="shared" si="2"/>
        <v>0</v>
      </c>
      <c r="Q20" s="34">
        <f t="shared" si="3"/>
        <v>158.99194697768672</v>
      </c>
      <c r="R20" s="34">
        <f t="shared" si="4"/>
        <v>0</v>
      </c>
      <c r="S20" s="34">
        <f t="shared" si="5"/>
        <v>0</v>
      </c>
      <c r="T20" s="34">
        <f t="shared" si="6"/>
        <v>0</v>
      </c>
      <c r="U20" s="34">
        <f t="shared" si="7"/>
        <v>0</v>
      </c>
      <c r="V20" s="34">
        <f t="shared" si="8"/>
        <v>0</v>
      </c>
      <c r="W20" s="34">
        <f t="shared" si="9"/>
        <v>0</v>
      </c>
      <c r="X20" s="35">
        <f t="shared" si="10"/>
        <v>158.99194697768672</v>
      </c>
      <c r="Y20" s="36"/>
      <c r="Z20" s="36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33" customHeight="1">
      <c r="A21" s="31">
        <v>13</v>
      </c>
      <c r="B21" s="3"/>
      <c r="C21" s="3" t="s">
        <v>166</v>
      </c>
      <c r="D21" s="3" t="s">
        <v>171</v>
      </c>
      <c r="E21" s="3"/>
      <c r="F21" s="3">
        <v>5</v>
      </c>
      <c r="G21" s="2"/>
      <c r="H21" s="2"/>
      <c r="I21" s="2"/>
      <c r="J21" s="2"/>
      <c r="K21" s="2"/>
      <c r="L21" s="2"/>
      <c r="M21" s="2"/>
      <c r="N21" s="30">
        <f>X21</f>
        <v>101</v>
      </c>
      <c r="O21" s="34">
        <f t="shared" si="1"/>
        <v>0</v>
      </c>
      <c r="P21" s="34">
        <f t="shared" si="2"/>
        <v>101</v>
      </c>
      <c r="Q21" s="34">
        <f t="shared" si="3"/>
        <v>0</v>
      </c>
      <c r="R21" s="34">
        <f t="shared" si="4"/>
        <v>0</v>
      </c>
      <c r="S21" s="34">
        <f t="shared" si="5"/>
        <v>0</v>
      </c>
      <c r="T21" s="34">
        <f t="shared" si="6"/>
        <v>0</v>
      </c>
      <c r="U21" s="34">
        <f t="shared" si="7"/>
        <v>0</v>
      </c>
      <c r="V21" s="34">
        <f t="shared" si="8"/>
        <v>0</v>
      </c>
      <c r="W21" s="34">
        <f t="shared" si="9"/>
        <v>0</v>
      </c>
      <c r="X21" s="35">
        <f t="shared" si="10"/>
        <v>101</v>
      </c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33" customHeight="1">
      <c r="A22" s="31">
        <v>14</v>
      </c>
      <c r="B22" s="50"/>
      <c r="C22" s="32" t="s">
        <v>56</v>
      </c>
      <c r="D22" s="1" t="s">
        <v>54</v>
      </c>
      <c r="E22" s="9"/>
      <c r="F22" s="3"/>
      <c r="G22" s="2">
        <v>8</v>
      </c>
      <c r="H22" s="2"/>
      <c r="I22" s="2"/>
      <c r="J22" s="2"/>
      <c r="K22" s="2"/>
      <c r="L22" s="2"/>
      <c r="M22" s="2"/>
      <c r="N22" s="30">
        <f>X22</f>
        <v>101</v>
      </c>
      <c r="O22" s="34">
        <f t="shared" si="1"/>
        <v>0</v>
      </c>
      <c r="P22" s="34">
        <f t="shared" si="2"/>
        <v>0</v>
      </c>
      <c r="Q22" s="34">
        <f t="shared" si="3"/>
        <v>101</v>
      </c>
      <c r="R22" s="34">
        <f t="shared" si="4"/>
        <v>0</v>
      </c>
      <c r="S22" s="34">
        <f t="shared" si="5"/>
        <v>0</v>
      </c>
      <c r="T22" s="34">
        <f t="shared" si="6"/>
        <v>0</v>
      </c>
      <c r="U22" s="34">
        <f t="shared" si="7"/>
        <v>0</v>
      </c>
      <c r="V22" s="34">
        <f t="shared" si="8"/>
        <v>0</v>
      </c>
      <c r="W22" s="34">
        <f t="shared" si="9"/>
        <v>0</v>
      </c>
      <c r="X22" s="35">
        <f t="shared" si="10"/>
        <v>101</v>
      </c>
      <c r="Y22" s="36"/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3" customHeight="1">
      <c r="A23" s="31">
        <v>15</v>
      </c>
      <c r="B23" s="1"/>
      <c r="C23" s="1"/>
      <c r="D23" s="1"/>
      <c r="E23" s="1"/>
      <c r="F23" s="3"/>
      <c r="G23" s="2"/>
      <c r="H23" s="2"/>
      <c r="I23" s="2"/>
      <c r="J23" s="2"/>
      <c r="K23" s="2"/>
      <c r="L23" s="2"/>
      <c r="M23" s="2"/>
      <c r="N23" s="30">
        <f aca="true" t="shared" si="11" ref="N9:N45">X23</f>
        <v>0</v>
      </c>
      <c r="O23" s="34">
        <f t="shared" si="1"/>
        <v>0</v>
      </c>
      <c r="P23" s="34">
        <f t="shared" si="2"/>
        <v>0</v>
      </c>
      <c r="Q23" s="34">
        <f t="shared" si="3"/>
        <v>0</v>
      </c>
      <c r="R23" s="34">
        <f t="shared" si="4"/>
        <v>0</v>
      </c>
      <c r="S23" s="34">
        <f t="shared" si="5"/>
        <v>0</v>
      </c>
      <c r="T23" s="34">
        <f t="shared" si="6"/>
        <v>0</v>
      </c>
      <c r="U23" s="34">
        <f t="shared" si="7"/>
        <v>0</v>
      </c>
      <c r="V23" s="34">
        <f t="shared" si="8"/>
        <v>0</v>
      </c>
      <c r="W23" s="34">
        <f t="shared" si="9"/>
        <v>0</v>
      </c>
      <c r="X23" s="35">
        <f t="shared" si="10"/>
        <v>0</v>
      </c>
      <c r="Y23" s="36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33" customHeight="1">
      <c r="A24" s="31">
        <v>16</v>
      </c>
      <c r="B24" s="4"/>
      <c r="C24" s="29"/>
      <c r="D24" s="4"/>
      <c r="E24" s="4"/>
      <c r="F24" s="4"/>
      <c r="G24" s="2"/>
      <c r="H24" s="2"/>
      <c r="I24" s="2"/>
      <c r="J24" s="2"/>
      <c r="K24" s="2"/>
      <c r="L24" s="2"/>
      <c r="M24" s="2"/>
      <c r="N24" s="30">
        <f t="shared" si="11"/>
        <v>0</v>
      </c>
      <c r="O24" s="34">
        <f t="shared" si="1"/>
        <v>0</v>
      </c>
      <c r="P24" s="34">
        <f t="shared" si="2"/>
        <v>0</v>
      </c>
      <c r="Q24" s="34">
        <f t="shared" si="3"/>
        <v>0</v>
      </c>
      <c r="R24" s="34">
        <f t="shared" si="4"/>
        <v>0</v>
      </c>
      <c r="S24" s="34">
        <f t="shared" si="5"/>
        <v>0</v>
      </c>
      <c r="T24" s="34">
        <f t="shared" si="6"/>
        <v>0</v>
      </c>
      <c r="U24" s="34">
        <f t="shared" si="7"/>
        <v>0</v>
      </c>
      <c r="V24" s="34">
        <f t="shared" si="8"/>
        <v>0</v>
      </c>
      <c r="W24" s="34">
        <f t="shared" si="9"/>
        <v>0</v>
      </c>
      <c r="X24" s="35">
        <f t="shared" si="10"/>
        <v>0</v>
      </c>
      <c r="Y24" s="36"/>
      <c r="Z24" s="36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33" customHeight="1">
      <c r="A25" s="31">
        <v>17</v>
      </c>
      <c r="B25" s="3"/>
      <c r="C25" s="1"/>
      <c r="D25" s="1"/>
      <c r="E25" s="3"/>
      <c r="F25" s="3"/>
      <c r="G25" s="2"/>
      <c r="H25" s="2"/>
      <c r="I25" s="2"/>
      <c r="J25" s="2"/>
      <c r="K25" s="2"/>
      <c r="L25" s="2"/>
      <c r="M25" s="2"/>
      <c r="N25" s="30">
        <f t="shared" si="11"/>
        <v>0</v>
      </c>
      <c r="O25" s="34">
        <f t="shared" si="1"/>
        <v>0</v>
      </c>
      <c r="P25" s="34">
        <f t="shared" si="2"/>
        <v>0</v>
      </c>
      <c r="Q25" s="34">
        <f t="shared" si="3"/>
        <v>0</v>
      </c>
      <c r="R25" s="34">
        <f t="shared" si="4"/>
        <v>0</v>
      </c>
      <c r="S25" s="34">
        <f t="shared" si="5"/>
        <v>0</v>
      </c>
      <c r="T25" s="34">
        <f t="shared" si="6"/>
        <v>0</v>
      </c>
      <c r="U25" s="34">
        <f t="shared" si="7"/>
        <v>0</v>
      </c>
      <c r="V25" s="34">
        <f t="shared" si="8"/>
        <v>0</v>
      </c>
      <c r="W25" s="34">
        <f t="shared" si="9"/>
        <v>0</v>
      </c>
      <c r="X25" s="35">
        <f t="shared" si="10"/>
        <v>0</v>
      </c>
      <c r="Y25" s="36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33" customHeight="1">
      <c r="A26" s="31">
        <v>18</v>
      </c>
      <c r="B26" s="3"/>
      <c r="C26" s="1"/>
      <c r="D26" s="1"/>
      <c r="E26" s="40"/>
      <c r="F26" s="3"/>
      <c r="G26" s="2"/>
      <c r="H26" s="2"/>
      <c r="I26" s="2"/>
      <c r="J26" s="2"/>
      <c r="K26" s="2"/>
      <c r="L26" s="2"/>
      <c r="M26" s="2"/>
      <c r="N26" s="30">
        <f t="shared" si="11"/>
        <v>0</v>
      </c>
      <c r="O26" s="34">
        <f t="shared" si="1"/>
        <v>0</v>
      </c>
      <c r="P26" s="34">
        <f t="shared" si="2"/>
        <v>0</v>
      </c>
      <c r="Q26" s="34">
        <f t="shared" si="3"/>
        <v>0</v>
      </c>
      <c r="R26" s="34">
        <f t="shared" si="4"/>
        <v>0</v>
      </c>
      <c r="S26" s="34">
        <f t="shared" si="5"/>
        <v>0</v>
      </c>
      <c r="T26" s="34">
        <f t="shared" si="6"/>
        <v>0</v>
      </c>
      <c r="U26" s="34">
        <f t="shared" si="7"/>
        <v>0</v>
      </c>
      <c r="V26" s="34">
        <f t="shared" si="8"/>
        <v>0</v>
      </c>
      <c r="W26" s="34">
        <f t="shared" si="9"/>
        <v>0</v>
      </c>
      <c r="X26" s="35">
        <f t="shared" si="10"/>
        <v>0</v>
      </c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33" customHeight="1">
      <c r="A27" s="31">
        <v>19</v>
      </c>
      <c r="B27" s="4"/>
      <c r="C27" s="1"/>
      <c r="D27" s="1"/>
      <c r="E27" s="3"/>
      <c r="F27" s="3"/>
      <c r="G27" s="2"/>
      <c r="H27" s="2"/>
      <c r="I27" s="2"/>
      <c r="J27" s="2"/>
      <c r="K27" s="2"/>
      <c r="L27" s="2"/>
      <c r="M27" s="2"/>
      <c r="N27" s="30">
        <f t="shared" si="11"/>
        <v>0</v>
      </c>
      <c r="O27" s="34">
        <f t="shared" si="1"/>
        <v>0</v>
      </c>
      <c r="P27" s="34">
        <f t="shared" si="2"/>
        <v>0</v>
      </c>
      <c r="Q27" s="34">
        <f t="shared" si="3"/>
        <v>0</v>
      </c>
      <c r="R27" s="34">
        <f t="shared" si="4"/>
        <v>0</v>
      </c>
      <c r="S27" s="34">
        <f t="shared" si="5"/>
        <v>0</v>
      </c>
      <c r="T27" s="34">
        <f t="shared" si="6"/>
        <v>0</v>
      </c>
      <c r="U27" s="34">
        <f t="shared" si="7"/>
        <v>0</v>
      </c>
      <c r="V27" s="34">
        <f t="shared" si="8"/>
        <v>0</v>
      </c>
      <c r="W27" s="34">
        <f t="shared" si="9"/>
        <v>0</v>
      </c>
      <c r="X27" s="35">
        <f t="shared" si="10"/>
        <v>0</v>
      </c>
      <c r="Y27" s="36"/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33" customHeight="1">
      <c r="A28" s="31">
        <v>20</v>
      </c>
      <c r="B28" s="8"/>
      <c r="C28" s="8"/>
      <c r="D28" s="9"/>
      <c r="E28" s="9"/>
      <c r="F28" s="3"/>
      <c r="G28" s="2"/>
      <c r="H28" s="2"/>
      <c r="I28" s="2"/>
      <c r="J28" s="2"/>
      <c r="K28" s="2"/>
      <c r="L28" s="2"/>
      <c r="M28" s="2"/>
      <c r="N28" s="30">
        <f t="shared" si="11"/>
        <v>0</v>
      </c>
      <c r="O28" s="34">
        <f aca="true" t="shared" si="12" ref="O28:P40">IF(OR(E28="",E28="-"),0,E$8*(101+1000*LOG10(E$7/E28)))</f>
        <v>0</v>
      </c>
      <c r="P28" s="34">
        <f t="shared" si="12"/>
        <v>0</v>
      </c>
      <c r="Q28" s="34">
        <f aca="true" t="shared" si="13" ref="Q28:Q40">IF(OR(G28="",G28="-"),0,G$8*(101+1000*LOG10(G$7/G28)))</f>
        <v>0</v>
      </c>
      <c r="R28" s="34">
        <f aca="true" t="shared" si="14" ref="R28:R40">IF(OR(H28="",H28="-"),0,H$8*(101+1000*LOG10(H$7/H28)))</f>
        <v>0</v>
      </c>
      <c r="S28" s="34">
        <f aca="true" t="shared" si="15" ref="S28:S40">IF(OR(I28="",I28="-"),0,I$8*(101+1000*LOG10(I$7/I28)))</f>
        <v>0</v>
      </c>
      <c r="T28" s="34">
        <f aca="true" t="shared" si="16" ref="T28:T40">IF(OR(J28="",J28="-"),0,J$8*(101+1000*LOG10(J$7/J28)))</f>
        <v>0</v>
      </c>
      <c r="U28" s="34">
        <f aca="true" t="shared" si="17" ref="U28:U40">IF(OR(K28="",K28="-"),0,K$8*(101+1000*LOG10(K$7/K28)))</f>
        <v>0</v>
      </c>
      <c r="V28" s="34">
        <f aca="true" t="shared" si="18" ref="V28:V40">IF(OR(L28="",L28="-"),0,L$8*(101+1000*LOG10(L$7/L28)))</f>
        <v>0</v>
      </c>
      <c r="W28" s="34">
        <f aca="true" t="shared" si="19" ref="W28:W40">IF(OR(M28="",M28="-"),0,M$8*(101+1000*LOG10(M$7/M28)))</f>
        <v>0</v>
      </c>
      <c r="X28" s="35">
        <f t="shared" si="10"/>
        <v>0</v>
      </c>
      <c r="Y28" s="36"/>
      <c r="Z28" s="36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33" customHeight="1">
      <c r="A29" s="31">
        <v>21</v>
      </c>
      <c r="B29" s="1"/>
      <c r="C29" s="1"/>
      <c r="D29" s="1"/>
      <c r="E29" s="1"/>
      <c r="F29" s="4"/>
      <c r="G29" s="2"/>
      <c r="H29" s="2"/>
      <c r="I29" s="2"/>
      <c r="J29" s="2"/>
      <c r="K29" s="2"/>
      <c r="L29" s="2"/>
      <c r="M29" s="2"/>
      <c r="N29" s="30">
        <f t="shared" si="11"/>
        <v>0</v>
      </c>
      <c r="O29" s="34">
        <f t="shared" si="12"/>
        <v>0</v>
      </c>
      <c r="P29" s="34">
        <f t="shared" si="12"/>
        <v>0</v>
      </c>
      <c r="Q29" s="34">
        <f t="shared" si="13"/>
        <v>0</v>
      </c>
      <c r="R29" s="34">
        <f t="shared" si="14"/>
        <v>0</v>
      </c>
      <c r="S29" s="34">
        <f t="shared" si="15"/>
        <v>0</v>
      </c>
      <c r="T29" s="34">
        <f t="shared" si="16"/>
        <v>0</v>
      </c>
      <c r="U29" s="34">
        <f t="shared" si="17"/>
        <v>0</v>
      </c>
      <c r="V29" s="34">
        <f t="shared" si="18"/>
        <v>0</v>
      </c>
      <c r="W29" s="34">
        <f t="shared" si="19"/>
        <v>0</v>
      </c>
      <c r="X29" s="35">
        <f t="shared" si="10"/>
        <v>0</v>
      </c>
      <c r="Y29" s="36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33" customHeight="1">
      <c r="A30" s="31">
        <v>22</v>
      </c>
      <c r="B30" s="3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30">
        <f t="shared" si="11"/>
        <v>0</v>
      </c>
      <c r="O30" s="34">
        <f t="shared" si="12"/>
        <v>0</v>
      </c>
      <c r="P30" s="34">
        <f t="shared" si="12"/>
        <v>0</v>
      </c>
      <c r="Q30" s="34">
        <f t="shared" si="13"/>
        <v>0</v>
      </c>
      <c r="R30" s="34">
        <f t="shared" si="14"/>
        <v>0</v>
      </c>
      <c r="S30" s="34">
        <f t="shared" si="15"/>
        <v>0</v>
      </c>
      <c r="T30" s="34">
        <f t="shared" si="16"/>
        <v>0</v>
      </c>
      <c r="U30" s="34">
        <f t="shared" si="17"/>
        <v>0</v>
      </c>
      <c r="V30" s="34">
        <f t="shared" si="18"/>
        <v>0</v>
      </c>
      <c r="W30" s="34">
        <f t="shared" si="19"/>
        <v>0</v>
      </c>
      <c r="X30" s="35">
        <f t="shared" si="10"/>
        <v>0</v>
      </c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33" customHeight="1">
      <c r="A31" s="31">
        <v>23</v>
      </c>
      <c r="B31" s="8"/>
      <c r="C31" s="8"/>
      <c r="D31" s="8"/>
      <c r="E31" s="8"/>
      <c r="F31" s="8"/>
      <c r="G31" s="2"/>
      <c r="H31" s="2"/>
      <c r="I31" s="2"/>
      <c r="J31" s="2"/>
      <c r="K31" s="2"/>
      <c r="L31" s="2"/>
      <c r="M31" s="2"/>
      <c r="N31" s="30">
        <f t="shared" si="11"/>
        <v>0</v>
      </c>
      <c r="O31" s="34">
        <f t="shared" si="12"/>
        <v>0</v>
      </c>
      <c r="P31" s="34">
        <f t="shared" si="12"/>
        <v>0</v>
      </c>
      <c r="Q31" s="34">
        <f t="shared" si="13"/>
        <v>0</v>
      </c>
      <c r="R31" s="34">
        <f t="shared" si="14"/>
        <v>0</v>
      </c>
      <c r="S31" s="34">
        <f t="shared" si="15"/>
        <v>0</v>
      </c>
      <c r="T31" s="34">
        <f t="shared" si="16"/>
        <v>0</v>
      </c>
      <c r="U31" s="34">
        <f t="shared" si="17"/>
        <v>0</v>
      </c>
      <c r="V31" s="34">
        <f t="shared" si="18"/>
        <v>0</v>
      </c>
      <c r="W31" s="34">
        <f t="shared" si="19"/>
        <v>0</v>
      </c>
      <c r="X31" s="35">
        <f t="shared" si="10"/>
        <v>0</v>
      </c>
      <c r="Y31" s="36"/>
      <c r="Z31" s="3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33" customHeight="1">
      <c r="A32" s="31">
        <v>24</v>
      </c>
      <c r="B32" s="4"/>
      <c r="C32" s="1"/>
      <c r="D32" s="70"/>
      <c r="E32" s="4"/>
      <c r="F32" s="4"/>
      <c r="G32" s="2"/>
      <c r="H32" s="2"/>
      <c r="I32" s="2"/>
      <c r="J32" s="2"/>
      <c r="K32" s="2"/>
      <c r="L32" s="2"/>
      <c r="M32" s="2"/>
      <c r="N32" s="30">
        <f t="shared" si="11"/>
        <v>0</v>
      </c>
      <c r="O32" s="34">
        <f t="shared" si="12"/>
        <v>0</v>
      </c>
      <c r="P32" s="34">
        <f t="shared" si="12"/>
        <v>0</v>
      </c>
      <c r="Q32" s="34">
        <f t="shared" si="13"/>
        <v>0</v>
      </c>
      <c r="R32" s="34">
        <f t="shared" si="14"/>
        <v>0</v>
      </c>
      <c r="S32" s="34">
        <f t="shared" si="15"/>
        <v>0</v>
      </c>
      <c r="T32" s="34">
        <f t="shared" si="16"/>
        <v>0</v>
      </c>
      <c r="U32" s="34">
        <f t="shared" si="17"/>
        <v>0</v>
      </c>
      <c r="V32" s="34">
        <f t="shared" si="18"/>
        <v>0</v>
      </c>
      <c r="W32" s="34">
        <f t="shared" si="19"/>
        <v>0</v>
      </c>
      <c r="X32" s="35">
        <f t="shared" si="10"/>
        <v>0</v>
      </c>
      <c r="Y32" s="36"/>
      <c r="Z32" s="36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33" customHeight="1">
      <c r="A33" s="31">
        <v>25</v>
      </c>
      <c r="B33" s="8"/>
      <c r="C33" s="1"/>
      <c r="D33" s="1"/>
      <c r="E33" s="8"/>
      <c r="F33" s="8"/>
      <c r="G33" s="2"/>
      <c r="H33" s="2"/>
      <c r="I33" s="2"/>
      <c r="J33" s="2"/>
      <c r="K33" s="2"/>
      <c r="L33" s="2"/>
      <c r="M33" s="2"/>
      <c r="N33" s="30">
        <f t="shared" si="11"/>
        <v>0</v>
      </c>
      <c r="O33" s="34">
        <f t="shared" si="12"/>
        <v>0</v>
      </c>
      <c r="P33" s="34">
        <f t="shared" si="12"/>
        <v>0</v>
      </c>
      <c r="Q33" s="34">
        <f t="shared" si="13"/>
        <v>0</v>
      </c>
      <c r="R33" s="34">
        <f t="shared" si="14"/>
        <v>0</v>
      </c>
      <c r="S33" s="34">
        <f t="shared" si="15"/>
        <v>0</v>
      </c>
      <c r="T33" s="34">
        <f t="shared" si="16"/>
        <v>0</v>
      </c>
      <c r="U33" s="34">
        <f t="shared" si="17"/>
        <v>0</v>
      </c>
      <c r="V33" s="34">
        <f t="shared" si="18"/>
        <v>0</v>
      </c>
      <c r="W33" s="34">
        <f t="shared" si="19"/>
        <v>0</v>
      </c>
      <c r="X33" s="35">
        <f t="shared" si="10"/>
        <v>0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33" customHeight="1">
      <c r="A34" s="31">
        <v>26</v>
      </c>
      <c r="B34" s="1"/>
      <c r="C34" s="1"/>
      <c r="D34" s="31"/>
      <c r="E34" s="31"/>
      <c r="F34" s="31"/>
      <c r="G34" s="2"/>
      <c r="H34" s="2"/>
      <c r="I34" s="2"/>
      <c r="J34" s="2"/>
      <c r="K34" s="2"/>
      <c r="L34" s="2"/>
      <c r="M34" s="2"/>
      <c r="N34" s="30">
        <f t="shared" si="11"/>
        <v>0</v>
      </c>
      <c r="O34" s="34">
        <f t="shared" si="12"/>
        <v>0</v>
      </c>
      <c r="P34" s="34">
        <f t="shared" si="12"/>
        <v>0</v>
      </c>
      <c r="Q34" s="34">
        <f t="shared" si="13"/>
        <v>0</v>
      </c>
      <c r="R34" s="34">
        <f t="shared" si="14"/>
        <v>0</v>
      </c>
      <c r="S34" s="34">
        <f t="shared" si="15"/>
        <v>0</v>
      </c>
      <c r="T34" s="34">
        <f t="shared" si="16"/>
        <v>0</v>
      </c>
      <c r="U34" s="34">
        <f t="shared" si="17"/>
        <v>0</v>
      </c>
      <c r="V34" s="34">
        <f t="shared" si="18"/>
        <v>0</v>
      </c>
      <c r="W34" s="34">
        <f t="shared" si="19"/>
        <v>0</v>
      </c>
      <c r="X34" s="35">
        <f t="shared" si="10"/>
        <v>0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33" customHeight="1">
      <c r="A35" s="31">
        <v>27</v>
      </c>
      <c r="B35" s="8"/>
      <c r="C35" s="1"/>
      <c r="D35" s="1"/>
      <c r="E35" s="8"/>
      <c r="F35" s="3"/>
      <c r="G35" s="2"/>
      <c r="H35" s="2"/>
      <c r="I35" s="2"/>
      <c r="J35" s="2"/>
      <c r="K35" s="2"/>
      <c r="L35" s="2"/>
      <c r="M35" s="2"/>
      <c r="N35" s="30">
        <f t="shared" si="11"/>
        <v>0</v>
      </c>
      <c r="O35" s="34">
        <f t="shared" si="12"/>
        <v>0</v>
      </c>
      <c r="P35" s="34">
        <f t="shared" si="12"/>
        <v>0</v>
      </c>
      <c r="Q35" s="34">
        <f t="shared" si="13"/>
        <v>0</v>
      </c>
      <c r="R35" s="34">
        <f t="shared" si="14"/>
        <v>0</v>
      </c>
      <c r="S35" s="34">
        <f t="shared" si="15"/>
        <v>0</v>
      </c>
      <c r="T35" s="34">
        <f t="shared" si="16"/>
        <v>0</v>
      </c>
      <c r="U35" s="34">
        <f t="shared" si="17"/>
        <v>0</v>
      </c>
      <c r="V35" s="34">
        <f t="shared" si="18"/>
        <v>0</v>
      </c>
      <c r="W35" s="34">
        <f t="shared" si="19"/>
        <v>0</v>
      </c>
      <c r="X35" s="35">
        <f t="shared" si="10"/>
        <v>0</v>
      </c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33" customHeight="1">
      <c r="A36" s="31">
        <v>28</v>
      </c>
      <c r="B36" s="1"/>
      <c r="C36" s="1"/>
      <c r="D36" s="1"/>
      <c r="E36" s="9"/>
      <c r="F36" s="8"/>
      <c r="G36" s="2"/>
      <c r="H36" s="2"/>
      <c r="I36" s="2"/>
      <c r="J36" s="2"/>
      <c r="K36" s="2"/>
      <c r="L36" s="2"/>
      <c r="M36" s="2"/>
      <c r="N36" s="30">
        <f t="shared" si="11"/>
        <v>0</v>
      </c>
      <c r="O36" s="34">
        <f t="shared" si="12"/>
        <v>0</v>
      </c>
      <c r="P36" s="34">
        <f t="shared" si="12"/>
        <v>0</v>
      </c>
      <c r="Q36" s="34">
        <f t="shared" si="13"/>
        <v>0</v>
      </c>
      <c r="R36" s="34">
        <f t="shared" si="14"/>
        <v>0</v>
      </c>
      <c r="S36" s="34">
        <f t="shared" si="15"/>
        <v>0</v>
      </c>
      <c r="T36" s="34">
        <f t="shared" si="16"/>
        <v>0</v>
      </c>
      <c r="U36" s="34">
        <f t="shared" si="17"/>
        <v>0</v>
      </c>
      <c r="V36" s="34">
        <f t="shared" si="18"/>
        <v>0</v>
      </c>
      <c r="W36" s="34">
        <f t="shared" si="19"/>
        <v>0</v>
      </c>
      <c r="X36" s="35">
        <f t="shared" si="10"/>
        <v>0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33" customHeight="1">
      <c r="A37" s="31">
        <v>29</v>
      </c>
      <c r="B37" s="1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30">
        <f t="shared" si="11"/>
        <v>0</v>
      </c>
      <c r="O37" s="34">
        <f t="shared" si="12"/>
        <v>0</v>
      </c>
      <c r="P37" s="34">
        <f t="shared" si="12"/>
        <v>0</v>
      </c>
      <c r="Q37" s="34">
        <f t="shared" si="13"/>
        <v>0</v>
      </c>
      <c r="R37" s="34">
        <f t="shared" si="14"/>
        <v>0</v>
      </c>
      <c r="S37" s="34">
        <f t="shared" si="15"/>
        <v>0</v>
      </c>
      <c r="T37" s="34">
        <f t="shared" si="16"/>
        <v>0</v>
      </c>
      <c r="U37" s="34">
        <f t="shared" si="17"/>
        <v>0</v>
      </c>
      <c r="V37" s="34">
        <f t="shared" si="18"/>
        <v>0</v>
      </c>
      <c r="W37" s="34">
        <f t="shared" si="19"/>
        <v>0</v>
      </c>
      <c r="X37" s="35">
        <f t="shared" si="10"/>
        <v>0</v>
      </c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33" customHeight="1">
      <c r="A38" s="31">
        <v>30</v>
      </c>
      <c r="B38" s="1"/>
      <c r="C38" s="1"/>
      <c r="D38" s="44"/>
      <c r="E38" s="8"/>
      <c r="F38" s="8"/>
      <c r="G38" s="2"/>
      <c r="H38" s="2"/>
      <c r="I38" s="2"/>
      <c r="J38" s="2"/>
      <c r="K38" s="2"/>
      <c r="L38" s="2"/>
      <c r="M38" s="2"/>
      <c r="N38" s="30">
        <f t="shared" si="11"/>
        <v>0</v>
      </c>
      <c r="O38" s="34">
        <f t="shared" si="12"/>
        <v>0</v>
      </c>
      <c r="P38" s="34">
        <f t="shared" si="12"/>
        <v>0</v>
      </c>
      <c r="Q38" s="34">
        <f t="shared" si="13"/>
        <v>0</v>
      </c>
      <c r="R38" s="34">
        <f t="shared" si="14"/>
        <v>0</v>
      </c>
      <c r="S38" s="34">
        <f t="shared" si="15"/>
        <v>0</v>
      </c>
      <c r="T38" s="34">
        <f t="shared" si="16"/>
        <v>0</v>
      </c>
      <c r="U38" s="34">
        <f t="shared" si="17"/>
        <v>0</v>
      </c>
      <c r="V38" s="34">
        <f t="shared" si="18"/>
        <v>0</v>
      </c>
      <c r="W38" s="34">
        <f t="shared" si="19"/>
        <v>0</v>
      </c>
      <c r="X38" s="35">
        <f t="shared" si="10"/>
        <v>0</v>
      </c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33" customHeight="1">
      <c r="A39" s="31">
        <v>31</v>
      </c>
      <c r="B39" s="3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30">
        <f t="shared" si="11"/>
        <v>0</v>
      </c>
      <c r="O39" s="34">
        <f t="shared" si="12"/>
        <v>0</v>
      </c>
      <c r="P39" s="34">
        <f t="shared" si="12"/>
        <v>0</v>
      </c>
      <c r="Q39" s="34">
        <f t="shared" si="13"/>
        <v>0</v>
      </c>
      <c r="R39" s="34">
        <f t="shared" si="14"/>
        <v>0</v>
      </c>
      <c r="S39" s="34">
        <f t="shared" si="15"/>
        <v>0</v>
      </c>
      <c r="T39" s="34">
        <f t="shared" si="16"/>
        <v>0</v>
      </c>
      <c r="U39" s="34">
        <f t="shared" si="17"/>
        <v>0</v>
      </c>
      <c r="V39" s="34">
        <f t="shared" si="18"/>
        <v>0</v>
      </c>
      <c r="W39" s="34">
        <f t="shared" si="19"/>
        <v>0</v>
      </c>
      <c r="X39" s="35">
        <f t="shared" si="10"/>
        <v>0</v>
      </c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33" customHeight="1">
      <c r="A40" s="31">
        <v>32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30">
        <f t="shared" si="11"/>
        <v>0</v>
      </c>
      <c r="O40" s="34">
        <f t="shared" si="12"/>
        <v>0</v>
      </c>
      <c r="P40" s="34">
        <f t="shared" si="12"/>
        <v>0</v>
      </c>
      <c r="Q40" s="34">
        <f t="shared" si="13"/>
        <v>0</v>
      </c>
      <c r="R40" s="34">
        <f t="shared" si="14"/>
        <v>0</v>
      </c>
      <c r="S40" s="34">
        <f t="shared" si="15"/>
        <v>0</v>
      </c>
      <c r="T40" s="34">
        <f t="shared" si="16"/>
        <v>0</v>
      </c>
      <c r="U40" s="34">
        <f t="shared" si="17"/>
        <v>0</v>
      </c>
      <c r="V40" s="34">
        <f t="shared" si="18"/>
        <v>0</v>
      </c>
      <c r="W40" s="34">
        <f t="shared" si="19"/>
        <v>0</v>
      </c>
      <c r="X40" s="35">
        <f t="shared" si="10"/>
        <v>0</v>
      </c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33" customHeight="1">
      <c r="A41" s="31">
        <v>33</v>
      </c>
      <c r="B41" s="4"/>
      <c r="C41" s="29"/>
      <c r="D41" s="4"/>
      <c r="E41" s="4"/>
      <c r="F41" s="4"/>
      <c r="G41" s="2"/>
      <c r="H41" s="2"/>
      <c r="I41" s="2"/>
      <c r="J41" s="2"/>
      <c r="K41" s="2"/>
      <c r="L41" s="2"/>
      <c r="M41" s="2"/>
      <c r="N41" s="30">
        <f t="shared" si="11"/>
        <v>0</v>
      </c>
      <c r="O41" s="34">
        <f aca="true" t="shared" si="20" ref="O41:W45">IF(OR(E41="",E41="-"),0,E$8*(101+1000*LOG10(E$7/E41)))</f>
        <v>0</v>
      </c>
      <c r="P41" s="34">
        <f t="shared" si="20"/>
        <v>0</v>
      </c>
      <c r="Q41" s="34">
        <f t="shared" si="20"/>
        <v>0</v>
      </c>
      <c r="R41" s="34">
        <f t="shared" si="20"/>
        <v>0</v>
      </c>
      <c r="S41" s="34">
        <f t="shared" si="20"/>
        <v>0</v>
      </c>
      <c r="T41" s="34">
        <f t="shared" si="20"/>
        <v>0</v>
      </c>
      <c r="U41" s="34">
        <f t="shared" si="20"/>
        <v>0</v>
      </c>
      <c r="V41" s="34">
        <f t="shared" si="20"/>
        <v>0</v>
      </c>
      <c r="W41" s="34">
        <f t="shared" si="20"/>
        <v>0</v>
      </c>
      <c r="X41" s="35">
        <f>SUM(O41:W41)</f>
        <v>0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33" customHeight="1">
      <c r="A42" s="31">
        <v>34</v>
      </c>
      <c r="B42" s="4"/>
      <c r="C42" s="1"/>
      <c r="D42" s="4"/>
      <c r="E42" s="4"/>
      <c r="F42" s="4"/>
      <c r="G42" s="2"/>
      <c r="H42" s="2"/>
      <c r="I42" s="2"/>
      <c r="J42" s="2"/>
      <c r="K42" s="2"/>
      <c r="L42" s="2"/>
      <c r="M42" s="2"/>
      <c r="N42" s="30">
        <f t="shared" si="11"/>
        <v>0</v>
      </c>
      <c r="O42" s="34">
        <f t="shared" si="20"/>
        <v>0</v>
      </c>
      <c r="P42" s="34">
        <f t="shared" si="20"/>
        <v>0</v>
      </c>
      <c r="Q42" s="34">
        <f t="shared" si="20"/>
        <v>0</v>
      </c>
      <c r="R42" s="34">
        <f t="shared" si="20"/>
        <v>0</v>
      </c>
      <c r="S42" s="34">
        <f t="shared" si="20"/>
        <v>0</v>
      </c>
      <c r="T42" s="34">
        <f t="shared" si="20"/>
        <v>0</v>
      </c>
      <c r="U42" s="34">
        <f t="shared" si="20"/>
        <v>0</v>
      </c>
      <c r="V42" s="34">
        <f t="shared" si="20"/>
        <v>0</v>
      </c>
      <c r="W42" s="34">
        <f t="shared" si="20"/>
        <v>0</v>
      </c>
      <c r="X42" s="35">
        <f>SUM(O42:W42)</f>
        <v>0</v>
      </c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33" customHeight="1">
      <c r="A43" s="31">
        <v>35</v>
      </c>
      <c r="B43" s="8"/>
      <c r="C43" s="8"/>
      <c r="D43" s="8"/>
      <c r="E43" s="8"/>
      <c r="F43" s="8"/>
      <c r="G43" s="2"/>
      <c r="H43" s="2"/>
      <c r="I43" s="2"/>
      <c r="J43" s="2"/>
      <c r="K43" s="2"/>
      <c r="L43" s="2"/>
      <c r="M43" s="2"/>
      <c r="N43" s="30">
        <f t="shared" si="11"/>
        <v>0</v>
      </c>
      <c r="O43" s="34">
        <f t="shared" si="20"/>
        <v>0</v>
      </c>
      <c r="P43" s="34">
        <f t="shared" si="20"/>
        <v>0</v>
      </c>
      <c r="Q43" s="34">
        <f t="shared" si="20"/>
        <v>0</v>
      </c>
      <c r="R43" s="34">
        <f t="shared" si="20"/>
        <v>0</v>
      </c>
      <c r="S43" s="34">
        <f t="shared" si="20"/>
        <v>0</v>
      </c>
      <c r="T43" s="34">
        <f t="shared" si="20"/>
        <v>0</v>
      </c>
      <c r="U43" s="34">
        <f t="shared" si="20"/>
        <v>0</v>
      </c>
      <c r="V43" s="34">
        <f t="shared" si="20"/>
        <v>0</v>
      </c>
      <c r="W43" s="34">
        <f t="shared" si="20"/>
        <v>0</v>
      </c>
      <c r="X43" s="35">
        <f>SUM(O43:W43)</f>
        <v>0</v>
      </c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33" customHeight="1">
      <c r="A44" s="31">
        <v>36</v>
      </c>
      <c r="B44" s="8"/>
      <c r="C44" s="8"/>
      <c r="D44" s="39"/>
      <c r="E44" s="8"/>
      <c r="F44" s="8"/>
      <c r="G44" s="2"/>
      <c r="H44" s="2"/>
      <c r="I44" s="2"/>
      <c r="J44" s="2"/>
      <c r="K44" s="2"/>
      <c r="L44" s="2"/>
      <c r="M44" s="2"/>
      <c r="N44" s="30">
        <f t="shared" si="11"/>
        <v>0</v>
      </c>
      <c r="O44" s="34">
        <f t="shared" si="20"/>
        <v>0</v>
      </c>
      <c r="P44" s="34">
        <f t="shared" si="20"/>
        <v>0</v>
      </c>
      <c r="Q44" s="34">
        <f t="shared" si="20"/>
        <v>0</v>
      </c>
      <c r="R44" s="34">
        <f t="shared" si="20"/>
        <v>0</v>
      </c>
      <c r="S44" s="34">
        <f t="shared" si="20"/>
        <v>0</v>
      </c>
      <c r="T44" s="34">
        <f t="shared" si="20"/>
        <v>0</v>
      </c>
      <c r="U44" s="34">
        <f t="shared" si="20"/>
        <v>0</v>
      </c>
      <c r="V44" s="34">
        <f t="shared" si="20"/>
        <v>0</v>
      </c>
      <c r="W44" s="34">
        <f t="shared" si="20"/>
        <v>0</v>
      </c>
      <c r="X44" s="35">
        <f>SUM(O44:W44)</f>
        <v>0</v>
      </c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33" customHeight="1">
      <c r="A45" s="31">
        <v>37</v>
      </c>
      <c r="B45" s="8"/>
      <c r="C45" s="8"/>
      <c r="D45" s="15"/>
      <c r="E45" s="9"/>
      <c r="F45" s="8"/>
      <c r="G45" s="2"/>
      <c r="H45" s="2"/>
      <c r="I45" s="2"/>
      <c r="J45" s="2"/>
      <c r="K45" s="2"/>
      <c r="L45" s="2"/>
      <c r="M45" s="2"/>
      <c r="N45" s="30">
        <f t="shared" si="11"/>
        <v>0</v>
      </c>
      <c r="O45" s="34">
        <f t="shared" si="20"/>
        <v>0</v>
      </c>
      <c r="P45" s="34">
        <f t="shared" si="20"/>
        <v>0</v>
      </c>
      <c r="Q45" s="34">
        <f t="shared" si="20"/>
        <v>0</v>
      </c>
      <c r="R45" s="34">
        <f t="shared" si="20"/>
        <v>0</v>
      </c>
      <c r="S45" s="34">
        <f t="shared" si="20"/>
        <v>0</v>
      </c>
      <c r="T45" s="34">
        <f t="shared" si="20"/>
        <v>0</v>
      </c>
      <c r="U45" s="34">
        <f t="shared" si="20"/>
        <v>0</v>
      </c>
      <c r="V45" s="34">
        <f t="shared" si="20"/>
        <v>0</v>
      </c>
      <c r="W45" s="34">
        <f t="shared" si="20"/>
        <v>0</v>
      </c>
      <c r="X45" s="35">
        <f>SUM(O45:W45)</f>
        <v>0</v>
      </c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</sheetData>
  <sheetProtection/>
  <mergeCells count="7">
    <mergeCell ref="N6:N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zoomScale="65" zoomScaleNormal="65" zoomScalePageLayoutView="0" workbookViewId="0" topLeftCell="A9">
      <selection activeCell="Q16" sqref="Q16"/>
    </sheetView>
  </sheetViews>
  <sheetFormatPr defaultColWidth="9.140625" defaultRowHeight="12.75"/>
  <cols>
    <col min="1" max="1" width="9.140625" style="38" customWidth="1"/>
    <col min="2" max="2" width="14.57421875" style="38" customWidth="1"/>
    <col min="3" max="3" width="31.00390625" style="38" bestFit="1" customWidth="1"/>
    <col min="4" max="4" width="25.57421875" style="38" customWidth="1"/>
    <col min="5" max="5" width="13.421875" style="38" customWidth="1"/>
    <col min="6" max="6" width="14.00390625" style="38" customWidth="1"/>
    <col min="7" max="7" width="13.57421875" style="38" customWidth="1"/>
    <col min="8" max="8" width="13.28125" style="38" customWidth="1"/>
    <col min="9" max="9" width="12.7109375" style="38" customWidth="1"/>
    <col min="10" max="10" width="14.00390625" style="38" customWidth="1"/>
    <col min="11" max="13" width="14.421875" style="38" customWidth="1"/>
    <col min="14" max="14" width="12.28125" style="95" bestFit="1" customWidth="1"/>
    <col min="15" max="16" width="11.28125" style="96" customWidth="1"/>
    <col min="17" max="23" width="9.140625" style="96" customWidth="1"/>
    <col min="24" max="24" width="8.8515625" style="96" customWidth="1"/>
    <col min="25" max="26" width="9.140625" style="102" customWidth="1"/>
    <col min="27" max="16384" width="9.140625" style="38" customWidth="1"/>
  </cols>
  <sheetData>
    <row r="1" spans="15:26" s="95" customFormat="1" ht="15"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7"/>
    </row>
    <row r="2" spans="1:26" s="95" customFormat="1" ht="15">
      <c r="A2" s="98" t="s">
        <v>6</v>
      </c>
      <c r="B2" s="98"/>
      <c r="C2" s="98"/>
      <c r="D2" s="98"/>
      <c r="E2" s="98"/>
      <c r="F2" s="98"/>
      <c r="G2" s="98"/>
      <c r="H2" s="98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97"/>
    </row>
    <row r="3" spans="10:26" s="95" customFormat="1" ht="15">
      <c r="J3" s="98" t="s">
        <v>8</v>
      </c>
      <c r="K3" s="99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7"/>
    </row>
    <row r="4" spans="1:26" s="95" customFormat="1" ht="18" customHeight="1">
      <c r="A4" s="100" t="s">
        <v>13</v>
      </c>
      <c r="B4" s="100"/>
      <c r="C4" s="100"/>
      <c r="D4" s="100"/>
      <c r="E4" s="100"/>
      <c r="F4" s="100"/>
      <c r="G4" s="100"/>
      <c r="H4" s="100"/>
      <c r="J4" s="95">
        <f>SUM(E7:M7)/8</f>
        <v>2.625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  <c r="Z4" s="97"/>
    </row>
    <row r="5" spans="1:26" s="95" customFormat="1" ht="18" customHeight="1">
      <c r="A5" s="101"/>
      <c r="B5" s="101"/>
      <c r="C5" s="101"/>
      <c r="D5" s="101"/>
      <c r="E5" s="101"/>
      <c r="F5" s="101"/>
      <c r="G5" s="101"/>
      <c r="H5" s="101"/>
      <c r="I5" s="101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7"/>
    </row>
    <row r="6" spans="1:26" s="87" customFormat="1" ht="15" customHeight="1">
      <c r="A6" s="82" t="s">
        <v>0</v>
      </c>
      <c r="B6" s="83" t="s">
        <v>1</v>
      </c>
      <c r="C6" s="83" t="s">
        <v>7</v>
      </c>
      <c r="D6" s="84" t="s">
        <v>2</v>
      </c>
      <c r="E6" s="84" t="s">
        <v>22</v>
      </c>
      <c r="F6" s="84" t="s">
        <v>19</v>
      </c>
      <c r="G6" s="84" t="s">
        <v>21</v>
      </c>
      <c r="H6" s="84" t="s">
        <v>20</v>
      </c>
      <c r="I6" s="84" t="s">
        <v>89</v>
      </c>
      <c r="J6" s="84" t="s">
        <v>90</v>
      </c>
      <c r="K6" s="84" t="s">
        <v>23</v>
      </c>
      <c r="L6" s="84" t="s">
        <v>50</v>
      </c>
      <c r="M6" s="84"/>
      <c r="N6" s="83" t="s">
        <v>3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6"/>
    </row>
    <row r="7" spans="1:26" s="87" customFormat="1" ht="14.25" customHeight="1">
      <c r="A7" s="88"/>
      <c r="B7" s="89"/>
      <c r="C7" s="89"/>
      <c r="D7" s="90" t="s">
        <v>4</v>
      </c>
      <c r="E7" s="91">
        <f>COUNTIF(E9:E59,"&gt;0")</f>
        <v>6</v>
      </c>
      <c r="F7" s="91">
        <f>COUNTIF(F9:F59,"&gt;0")</f>
        <v>7</v>
      </c>
      <c r="G7" s="91">
        <f aca="true" t="shared" si="0" ref="G7:M7">COUNTIF(G9:G59,"&gt;0")</f>
        <v>8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6"/>
    </row>
    <row r="8" spans="1:26" s="87" customFormat="1" ht="14.25" customHeight="1">
      <c r="A8" s="92"/>
      <c r="B8" s="93"/>
      <c r="C8" s="93"/>
      <c r="D8" s="90" t="s">
        <v>5</v>
      </c>
      <c r="E8" s="90">
        <v>1.1</v>
      </c>
      <c r="F8" s="90">
        <v>1</v>
      </c>
      <c r="G8" s="91">
        <v>1</v>
      </c>
      <c r="H8" s="91">
        <v>1</v>
      </c>
      <c r="I8" s="91">
        <v>1</v>
      </c>
      <c r="J8" s="91">
        <v>1</v>
      </c>
      <c r="K8" s="91">
        <v>1.2</v>
      </c>
      <c r="L8" s="91">
        <v>1</v>
      </c>
      <c r="M8" s="91">
        <v>0</v>
      </c>
      <c r="N8" s="94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</row>
    <row r="9" spans="1:37" ht="33" customHeight="1">
      <c r="A9" s="31">
        <v>1</v>
      </c>
      <c r="B9" s="1" t="s">
        <v>113</v>
      </c>
      <c r="C9" s="69" t="s">
        <v>24</v>
      </c>
      <c r="D9" s="57" t="s">
        <v>132</v>
      </c>
      <c r="E9" s="3">
        <v>1</v>
      </c>
      <c r="F9" s="4">
        <v>3</v>
      </c>
      <c r="G9" s="2">
        <v>1</v>
      </c>
      <c r="H9" s="2"/>
      <c r="I9" s="2"/>
      <c r="J9" s="2"/>
      <c r="K9" s="2"/>
      <c r="L9" s="2"/>
      <c r="M9" s="2"/>
      <c r="N9" s="30">
        <f>X9</f>
        <v>2440.133147708546</v>
      </c>
      <c r="O9" s="34">
        <f aca="true" t="shared" si="1" ref="O9:W9">IF(OR(E9="",E9="-"),0,E$8*(101+1000*LOG10(E$7/E9)))</f>
        <v>967.066375422008</v>
      </c>
      <c r="P9" s="34">
        <f t="shared" si="1"/>
        <v>468.97678529459444</v>
      </c>
      <c r="Q9" s="34">
        <f t="shared" si="1"/>
        <v>1004.0899869919435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5">
        <f>SUM(O9:W9)</f>
        <v>2440.133147708546</v>
      </c>
      <c r="Y9" s="36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33" customHeight="1">
      <c r="A10" s="31">
        <v>2</v>
      </c>
      <c r="B10" s="1" t="s">
        <v>114</v>
      </c>
      <c r="C10" s="69" t="s">
        <v>38</v>
      </c>
      <c r="D10" s="61" t="s">
        <v>134</v>
      </c>
      <c r="E10" s="9">
        <v>3</v>
      </c>
      <c r="F10" s="31">
        <v>1</v>
      </c>
      <c r="G10" s="2"/>
      <c r="H10" s="2"/>
      <c r="I10" s="2"/>
      <c r="J10" s="2"/>
      <c r="K10" s="2"/>
      <c r="L10" s="2"/>
      <c r="M10" s="2"/>
      <c r="N10" s="30">
        <f>X10</f>
        <v>1388.3310352446363</v>
      </c>
      <c r="O10" s="34">
        <f aca="true" t="shared" si="2" ref="O10:O38">IF(OR(E10="",E10="-"),0,E$8*(101+1000*LOG10(E$7/E10)))</f>
        <v>442.23299523037934</v>
      </c>
      <c r="P10" s="34">
        <f aca="true" t="shared" si="3" ref="P10:P38">IF(OR(F10="",F10="-"),0,F$8*(101+1000*LOG10(F$7/F10)))</f>
        <v>946.0980400142569</v>
      </c>
      <c r="Q10" s="34">
        <f aca="true" t="shared" si="4" ref="Q10:Q38">IF(OR(G10="",G10="-"),0,G$8*(101+1000*LOG10(G$7/G10)))</f>
        <v>0</v>
      </c>
      <c r="R10" s="34">
        <f aca="true" t="shared" si="5" ref="R10:R38">IF(OR(H10="",H10="-"),0,H$8*(101+1000*LOG10(H$7/H10)))</f>
        <v>0</v>
      </c>
      <c r="S10" s="34">
        <f aca="true" t="shared" si="6" ref="S10:S38">IF(OR(I10="",I10="-"),0,I$8*(101+1000*LOG10(I$7/I10)))</f>
        <v>0</v>
      </c>
      <c r="T10" s="34">
        <f aca="true" t="shared" si="7" ref="T10:T38">IF(OR(J10="",J10="-"),0,J$8*(101+1000*LOG10(J$7/J10)))</f>
        <v>0</v>
      </c>
      <c r="U10" s="34">
        <f aca="true" t="shared" si="8" ref="U10:U38">IF(OR(K10="",K10="-"),0,K$8*(101+1000*LOG10(K$7/K10)))</f>
        <v>0</v>
      </c>
      <c r="V10" s="34">
        <f aca="true" t="shared" si="9" ref="V10:V38">IF(OR(L10="",L10="-"),0,L$8*(101+1000*LOG10(L$7/L10)))</f>
        <v>0</v>
      </c>
      <c r="W10" s="34">
        <f aca="true" t="shared" si="10" ref="W10:W38">IF(OR(M10="",M10="-"),0,M$8*(101+1000*LOG10(M$7/M10)))</f>
        <v>0</v>
      </c>
      <c r="X10" s="35">
        <f aca="true" t="shared" si="11" ref="X10:X38">SUM(O10:W10)</f>
        <v>1388.3310352446363</v>
      </c>
      <c r="Y10" s="36"/>
      <c r="Z10" s="3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33" customHeight="1">
      <c r="A11" s="31">
        <v>3</v>
      </c>
      <c r="B11" s="1">
        <v>0</v>
      </c>
      <c r="C11" s="69" t="s">
        <v>53</v>
      </c>
      <c r="D11" s="106" t="s">
        <v>133</v>
      </c>
      <c r="E11" s="3">
        <v>2</v>
      </c>
      <c r="F11" s="3"/>
      <c r="G11" s="2">
        <v>2</v>
      </c>
      <c r="H11" s="2"/>
      <c r="I11" s="2"/>
      <c r="J11" s="2"/>
      <c r="K11" s="2"/>
      <c r="L11" s="2"/>
      <c r="M11" s="2"/>
      <c r="N11" s="30">
        <f>X11</f>
        <v>1338.9933715195912</v>
      </c>
      <c r="O11" s="34">
        <f t="shared" si="2"/>
        <v>635.9333801916287</v>
      </c>
      <c r="P11" s="34">
        <f t="shared" si="3"/>
        <v>0</v>
      </c>
      <c r="Q11" s="34">
        <f t="shared" si="4"/>
        <v>703.0599913279624</v>
      </c>
      <c r="R11" s="34">
        <f t="shared" si="5"/>
        <v>0</v>
      </c>
      <c r="S11" s="34">
        <f t="shared" si="6"/>
        <v>0</v>
      </c>
      <c r="T11" s="34">
        <f t="shared" si="7"/>
        <v>0</v>
      </c>
      <c r="U11" s="34">
        <f t="shared" si="8"/>
        <v>0</v>
      </c>
      <c r="V11" s="34">
        <f t="shared" si="9"/>
        <v>0</v>
      </c>
      <c r="W11" s="34">
        <f t="shared" si="10"/>
        <v>0</v>
      </c>
      <c r="X11" s="35">
        <f t="shared" si="11"/>
        <v>1338.9933715195912</v>
      </c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33" customHeight="1">
      <c r="A12" s="31">
        <v>4</v>
      </c>
      <c r="B12" s="4" t="s">
        <v>115</v>
      </c>
      <c r="C12" s="69" t="s">
        <v>49</v>
      </c>
      <c r="D12" s="55" t="s">
        <v>135</v>
      </c>
      <c r="E12" s="4">
        <v>4</v>
      </c>
      <c r="F12" s="4"/>
      <c r="G12" s="2">
        <v>3</v>
      </c>
      <c r="H12" s="2"/>
      <c r="I12" s="2"/>
      <c r="J12" s="2"/>
      <c r="K12" s="2"/>
      <c r="L12" s="2"/>
      <c r="M12" s="2"/>
      <c r="N12" s="30">
        <f>X12</f>
        <v>831.7691172335306</v>
      </c>
      <c r="O12" s="34">
        <f t="shared" si="2"/>
        <v>304.8003849612494</v>
      </c>
      <c r="P12" s="34">
        <f t="shared" si="3"/>
        <v>0</v>
      </c>
      <c r="Q12" s="34">
        <f t="shared" si="4"/>
        <v>526.9687322722812</v>
      </c>
      <c r="R12" s="34">
        <f t="shared" si="5"/>
        <v>0</v>
      </c>
      <c r="S12" s="34">
        <f t="shared" si="6"/>
        <v>0</v>
      </c>
      <c r="T12" s="34">
        <f t="shared" si="7"/>
        <v>0</v>
      </c>
      <c r="U12" s="34">
        <f t="shared" si="8"/>
        <v>0</v>
      </c>
      <c r="V12" s="34">
        <f t="shared" si="9"/>
        <v>0</v>
      </c>
      <c r="W12" s="34">
        <f t="shared" si="10"/>
        <v>0</v>
      </c>
      <c r="X12" s="35">
        <f t="shared" si="11"/>
        <v>831.7691172335306</v>
      </c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33" customHeight="1">
      <c r="A13" s="31">
        <v>5</v>
      </c>
      <c r="B13" s="4"/>
      <c r="C13" s="51" t="s">
        <v>172</v>
      </c>
      <c r="D13" s="55" t="s">
        <v>175</v>
      </c>
      <c r="E13" s="4"/>
      <c r="F13" s="4">
        <v>2</v>
      </c>
      <c r="G13" s="2"/>
      <c r="H13" s="2"/>
      <c r="I13" s="2"/>
      <c r="J13" s="2"/>
      <c r="K13" s="2"/>
      <c r="L13" s="2"/>
      <c r="M13" s="2"/>
      <c r="N13" s="30">
        <f>X13</f>
        <v>645.0680443502756</v>
      </c>
      <c r="O13" s="34">
        <f t="shared" si="2"/>
        <v>0</v>
      </c>
      <c r="P13" s="34">
        <f t="shared" si="3"/>
        <v>645.0680443502756</v>
      </c>
      <c r="Q13" s="34">
        <f t="shared" si="4"/>
        <v>0</v>
      </c>
      <c r="R13" s="34">
        <f t="shared" si="5"/>
        <v>0</v>
      </c>
      <c r="S13" s="34">
        <f t="shared" si="6"/>
        <v>0</v>
      </c>
      <c r="T13" s="34">
        <f t="shared" si="7"/>
        <v>0</v>
      </c>
      <c r="U13" s="34">
        <f t="shared" si="8"/>
        <v>0</v>
      </c>
      <c r="V13" s="34">
        <f t="shared" si="9"/>
        <v>0</v>
      </c>
      <c r="W13" s="34">
        <f t="shared" si="10"/>
        <v>0</v>
      </c>
      <c r="X13" s="35">
        <f t="shared" si="11"/>
        <v>645.0680443502756</v>
      </c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33" customHeight="1">
      <c r="A14" s="31">
        <v>6</v>
      </c>
      <c r="B14" s="4" t="s">
        <v>116</v>
      </c>
      <c r="C14" s="69" t="s">
        <v>61</v>
      </c>
      <c r="D14" s="4" t="s">
        <v>45</v>
      </c>
      <c r="E14" s="4">
        <v>5</v>
      </c>
      <c r="F14" s="4">
        <v>4</v>
      </c>
      <c r="G14" s="2"/>
      <c r="H14" s="2"/>
      <c r="I14" s="2"/>
      <c r="J14" s="2"/>
      <c r="K14" s="2"/>
      <c r="L14" s="2"/>
      <c r="M14" s="2"/>
      <c r="N14" s="30">
        <f>X14</f>
        <v>542.2374193386818</v>
      </c>
      <c r="O14" s="34">
        <f t="shared" si="2"/>
        <v>198.19937065238733</v>
      </c>
      <c r="P14" s="34">
        <f t="shared" si="3"/>
        <v>344.0380486862945</v>
      </c>
      <c r="Q14" s="34">
        <f t="shared" si="4"/>
        <v>0</v>
      </c>
      <c r="R14" s="34">
        <f t="shared" si="5"/>
        <v>0</v>
      </c>
      <c r="S14" s="34">
        <f t="shared" si="6"/>
        <v>0</v>
      </c>
      <c r="T14" s="34">
        <f t="shared" si="7"/>
        <v>0</v>
      </c>
      <c r="U14" s="34">
        <f t="shared" si="8"/>
        <v>0</v>
      </c>
      <c r="V14" s="34">
        <f t="shared" si="9"/>
        <v>0</v>
      </c>
      <c r="W14" s="34">
        <f t="shared" si="10"/>
        <v>0</v>
      </c>
      <c r="X14" s="35">
        <f t="shared" si="11"/>
        <v>542.2374193386818</v>
      </c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33" customHeight="1">
      <c r="A15" s="31">
        <v>7</v>
      </c>
      <c r="B15" s="4"/>
      <c r="C15" s="109" t="s">
        <v>36</v>
      </c>
      <c r="D15" s="4" t="s">
        <v>180</v>
      </c>
      <c r="E15" s="4"/>
      <c r="F15" s="4"/>
      <c r="G15" s="2">
        <v>4</v>
      </c>
      <c r="H15" s="2"/>
      <c r="I15" s="2"/>
      <c r="J15" s="2"/>
      <c r="K15" s="2"/>
      <c r="L15" s="2"/>
      <c r="M15" s="2"/>
      <c r="N15" s="30">
        <f>X15</f>
        <v>402.0299956639812</v>
      </c>
      <c r="O15" s="34">
        <f t="shared" si="2"/>
        <v>0</v>
      </c>
      <c r="P15" s="34">
        <f t="shared" si="3"/>
        <v>0</v>
      </c>
      <c r="Q15" s="34">
        <f t="shared" si="4"/>
        <v>402.0299956639812</v>
      </c>
      <c r="R15" s="34">
        <f t="shared" si="5"/>
        <v>0</v>
      </c>
      <c r="S15" s="34">
        <f t="shared" si="6"/>
        <v>0</v>
      </c>
      <c r="T15" s="34">
        <f t="shared" si="7"/>
        <v>0</v>
      </c>
      <c r="U15" s="34">
        <f t="shared" si="8"/>
        <v>0</v>
      </c>
      <c r="V15" s="34">
        <f t="shared" si="9"/>
        <v>0</v>
      </c>
      <c r="W15" s="34">
        <f t="shared" si="10"/>
        <v>0</v>
      </c>
      <c r="X15" s="35">
        <f t="shared" si="11"/>
        <v>402.0299956639812</v>
      </c>
      <c r="Y15" s="36"/>
      <c r="Z15" s="36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33" customHeight="1">
      <c r="A16" s="31">
        <v>8</v>
      </c>
      <c r="B16" s="1"/>
      <c r="C16" s="32" t="s">
        <v>25</v>
      </c>
      <c r="D16" s="1" t="s">
        <v>52</v>
      </c>
      <c r="E16" s="4"/>
      <c r="F16" s="4"/>
      <c r="G16" s="2">
        <v>5</v>
      </c>
      <c r="H16" s="2"/>
      <c r="I16" s="2"/>
      <c r="J16" s="2"/>
      <c r="K16" s="2"/>
      <c r="L16" s="2"/>
      <c r="M16" s="2"/>
      <c r="N16" s="30">
        <f>X16</f>
        <v>305.1199826559248</v>
      </c>
      <c r="O16" s="34">
        <f t="shared" si="2"/>
        <v>0</v>
      </c>
      <c r="P16" s="34">
        <f t="shared" si="3"/>
        <v>0</v>
      </c>
      <c r="Q16" s="34">
        <f t="shared" si="4"/>
        <v>305.1199826559248</v>
      </c>
      <c r="R16" s="34">
        <f t="shared" si="5"/>
        <v>0</v>
      </c>
      <c r="S16" s="34">
        <f t="shared" si="6"/>
        <v>0</v>
      </c>
      <c r="T16" s="34">
        <f t="shared" si="7"/>
        <v>0</v>
      </c>
      <c r="U16" s="34">
        <f t="shared" si="8"/>
        <v>0</v>
      </c>
      <c r="V16" s="34">
        <f t="shared" si="9"/>
        <v>0</v>
      </c>
      <c r="W16" s="34">
        <f t="shared" si="10"/>
        <v>0</v>
      </c>
      <c r="X16" s="35">
        <f t="shared" si="11"/>
        <v>305.1199826559248</v>
      </c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33" customHeight="1">
      <c r="A17" s="31">
        <v>9</v>
      </c>
      <c r="B17" s="8"/>
      <c r="C17" s="1" t="s">
        <v>39</v>
      </c>
      <c r="D17" s="1" t="s">
        <v>176</v>
      </c>
      <c r="E17" s="8"/>
      <c r="F17" s="3">
        <v>5</v>
      </c>
      <c r="G17" s="2"/>
      <c r="H17" s="2"/>
      <c r="I17" s="2"/>
      <c r="J17" s="2"/>
      <c r="K17" s="2"/>
      <c r="L17" s="2"/>
      <c r="M17" s="2"/>
      <c r="N17" s="30">
        <f>X17</f>
        <v>247.128035678238</v>
      </c>
      <c r="O17" s="34">
        <f t="shared" si="2"/>
        <v>0</v>
      </c>
      <c r="P17" s="34">
        <f t="shared" si="3"/>
        <v>247.128035678238</v>
      </c>
      <c r="Q17" s="34">
        <f t="shared" si="4"/>
        <v>0</v>
      </c>
      <c r="R17" s="34">
        <f t="shared" si="5"/>
        <v>0</v>
      </c>
      <c r="S17" s="34">
        <f t="shared" si="6"/>
        <v>0</v>
      </c>
      <c r="T17" s="34">
        <f t="shared" si="7"/>
        <v>0</v>
      </c>
      <c r="U17" s="34">
        <f t="shared" si="8"/>
        <v>0</v>
      </c>
      <c r="V17" s="34">
        <f t="shared" si="9"/>
        <v>0</v>
      </c>
      <c r="W17" s="34">
        <f t="shared" si="10"/>
        <v>0</v>
      </c>
      <c r="X17" s="35">
        <f t="shared" si="11"/>
        <v>247.128035678238</v>
      </c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33" customHeight="1">
      <c r="A18" s="31">
        <v>10</v>
      </c>
      <c r="B18" s="8"/>
      <c r="C18" s="1" t="s">
        <v>181</v>
      </c>
      <c r="D18" s="1" t="s">
        <v>182</v>
      </c>
      <c r="E18" s="8"/>
      <c r="F18" s="3"/>
      <c r="G18" s="2">
        <v>6</v>
      </c>
      <c r="H18" s="2"/>
      <c r="I18" s="2"/>
      <c r="J18" s="2"/>
      <c r="K18" s="2"/>
      <c r="L18" s="2"/>
      <c r="M18" s="2"/>
      <c r="N18" s="30">
        <f>X18</f>
        <v>225.93873660829993</v>
      </c>
      <c r="O18" s="34">
        <f t="shared" si="2"/>
        <v>0</v>
      </c>
      <c r="P18" s="34">
        <f t="shared" si="3"/>
        <v>0</v>
      </c>
      <c r="Q18" s="34">
        <f t="shared" si="4"/>
        <v>225.93873660829993</v>
      </c>
      <c r="R18" s="34">
        <f t="shared" si="5"/>
        <v>0</v>
      </c>
      <c r="S18" s="34">
        <f t="shared" si="6"/>
        <v>0</v>
      </c>
      <c r="T18" s="34">
        <f t="shared" si="7"/>
        <v>0</v>
      </c>
      <c r="U18" s="34">
        <f t="shared" si="8"/>
        <v>0</v>
      </c>
      <c r="V18" s="34">
        <f t="shared" si="9"/>
        <v>0</v>
      </c>
      <c r="W18" s="34">
        <f t="shared" si="10"/>
        <v>0</v>
      </c>
      <c r="X18" s="35">
        <f t="shared" si="11"/>
        <v>225.93873660829993</v>
      </c>
      <c r="Y18" s="36"/>
      <c r="Z18" s="36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33" customHeight="1">
      <c r="A19" s="31">
        <v>11</v>
      </c>
      <c r="B19" s="3"/>
      <c r="C19" s="1" t="s">
        <v>173</v>
      </c>
      <c r="D19" s="3" t="s">
        <v>37</v>
      </c>
      <c r="E19" s="3"/>
      <c r="F19" s="3">
        <v>6</v>
      </c>
      <c r="G19" s="2"/>
      <c r="H19" s="2"/>
      <c r="I19" s="2"/>
      <c r="J19" s="2"/>
      <c r="K19" s="2"/>
      <c r="L19" s="2"/>
      <c r="M19" s="2"/>
      <c r="N19" s="30">
        <f>X19</f>
        <v>167.94678963061324</v>
      </c>
      <c r="O19" s="34">
        <f t="shared" si="2"/>
        <v>0</v>
      </c>
      <c r="P19" s="34">
        <f t="shared" si="3"/>
        <v>167.94678963061324</v>
      </c>
      <c r="Q19" s="34">
        <f t="shared" si="4"/>
        <v>0</v>
      </c>
      <c r="R19" s="34">
        <f t="shared" si="5"/>
        <v>0</v>
      </c>
      <c r="S19" s="34">
        <f t="shared" si="6"/>
        <v>0</v>
      </c>
      <c r="T19" s="34">
        <f t="shared" si="7"/>
        <v>0</v>
      </c>
      <c r="U19" s="34">
        <f t="shared" si="8"/>
        <v>0</v>
      </c>
      <c r="V19" s="34">
        <f t="shared" si="9"/>
        <v>0</v>
      </c>
      <c r="W19" s="34">
        <f t="shared" si="10"/>
        <v>0</v>
      </c>
      <c r="X19" s="35">
        <f t="shared" si="11"/>
        <v>167.94678963061324</v>
      </c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33" customHeight="1">
      <c r="A20" s="31">
        <v>12</v>
      </c>
      <c r="B20" s="8"/>
      <c r="C20" s="70" t="s">
        <v>183</v>
      </c>
      <c r="D20" s="1" t="s">
        <v>184</v>
      </c>
      <c r="E20" s="8"/>
      <c r="F20" s="3"/>
      <c r="G20" s="2">
        <v>7</v>
      </c>
      <c r="H20" s="2"/>
      <c r="I20" s="2"/>
      <c r="J20" s="2"/>
      <c r="K20" s="2"/>
      <c r="L20" s="2"/>
      <c r="M20" s="2"/>
      <c r="N20" s="30">
        <f>X20</f>
        <v>158.99194697768672</v>
      </c>
      <c r="O20" s="34">
        <f t="shared" si="2"/>
        <v>0</v>
      </c>
      <c r="P20" s="34">
        <f t="shared" si="3"/>
        <v>0</v>
      </c>
      <c r="Q20" s="34">
        <f t="shared" si="4"/>
        <v>158.99194697768672</v>
      </c>
      <c r="R20" s="34">
        <f t="shared" si="5"/>
        <v>0</v>
      </c>
      <c r="S20" s="34">
        <f t="shared" si="6"/>
        <v>0</v>
      </c>
      <c r="T20" s="34">
        <f t="shared" si="7"/>
        <v>0</v>
      </c>
      <c r="U20" s="34">
        <f t="shared" si="8"/>
        <v>0</v>
      </c>
      <c r="V20" s="34">
        <f t="shared" si="9"/>
        <v>0</v>
      </c>
      <c r="W20" s="34">
        <f t="shared" si="10"/>
        <v>0</v>
      </c>
      <c r="X20" s="35">
        <f t="shared" si="11"/>
        <v>158.99194697768672</v>
      </c>
      <c r="Y20" s="36"/>
      <c r="Z20" s="36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33" customHeight="1">
      <c r="A21" s="31">
        <v>13</v>
      </c>
      <c r="B21" s="1" t="s">
        <v>35</v>
      </c>
      <c r="C21" s="69" t="s">
        <v>102</v>
      </c>
      <c r="D21" s="1" t="s">
        <v>136</v>
      </c>
      <c r="E21" s="1">
        <v>6</v>
      </c>
      <c r="F21" s="8"/>
      <c r="G21" s="2"/>
      <c r="H21" s="2"/>
      <c r="I21" s="2"/>
      <c r="J21" s="2"/>
      <c r="K21" s="2"/>
      <c r="L21" s="2"/>
      <c r="M21" s="2"/>
      <c r="N21" s="30">
        <f>X21</f>
        <v>111.10000000000001</v>
      </c>
      <c r="O21" s="34">
        <f t="shared" si="2"/>
        <v>111.10000000000001</v>
      </c>
      <c r="P21" s="34">
        <f t="shared" si="3"/>
        <v>0</v>
      </c>
      <c r="Q21" s="34">
        <f t="shared" si="4"/>
        <v>0</v>
      </c>
      <c r="R21" s="34">
        <f t="shared" si="5"/>
        <v>0</v>
      </c>
      <c r="S21" s="34">
        <f t="shared" si="6"/>
        <v>0</v>
      </c>
      <c r="T21" s="34">
        <f t="shared" si="7"/>
        <v>0</v>
      </c>
      <c r="U21" s="34">
        <f t="shared" si="8"/>
        <v>0</v>
      </c>
      <c r="V21" s="34">
        <f t="shared" si="9"/>
        <v>0</v>
      </c>
      <c r="W21" s="34">
        <f t="shared" si="10"/>
        <v>0</v>
      </c>
      <c r="X21" s="35">
        <f t="shared" si="11"/>
        <v>111.10000000000001</v>
      </c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33" customHeight="1">
      <c r="A22" s="31">
        <v>14</v>
      </c>
      <c r="B22" s="105"/>
      <c r="C22" s="1" t="s">
        <v>174</v>
      </c>
      <c r="D22" s="1"/>
      <c r="E22" s="8"/>
      <c r="F22" s="3">
        <v>7</v>
      </c>
      <c r="G22" s="2"/>
      <c r="H22" s="2"/>
      <c r="I22" s="2"/>
      <c r="J22" s="2"/>
      <c r="K22" s="2"/>
      <c r="L22" s="2"/>
      <c r="M22" s="2"/>
      <c r="N22" s="30">
        <f>X22</f>
        <v>101</v>
      </c>
      <c r="O22" s="34">
        <f t="shared" si="2"/>
        <v>0</v>
      </c>
      <c r="P22" s="34">
        <f t="shared" si="3"/>
        <v>101</v>
      </c>
      <c r="Q22" s="34">
        <f t="shared" si="4"/>
        <v>0</v>
      </c>
      <c r="R22" s="34">
        <f t="shared" si="5"/>
        <v>0</v>
      </c>
      <c r="S22" s="34">
        <f t="shared" si="6"/>
        <v>0</v>
      </c>
      <c r="T22" s="34">
        <f t="shared" si="7"/>
        <v>0</v>
      </c>
      <c r="U22" s="34">
        <f t="shared" si="8"/>
        <v>0</v>
      </c>
      <c r="V22" s="34">
        <f t="shared" si="9"/>
        <v>0</v>
      </c>
      <c r="W22" s="34">
        <f t="shared" si="10"/>
        <v>0</v>
      </c>
      <c r="X22" s="35">
        <f t="shared" si="11"/>
        <v>101</v>
      </c>
      <c r="Y22" s="36"/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3" customHeight="1">
      <c r="A23" s="31">
        <v>15</v>
      </c>
      <c r="B23" s="8"/>
      <c r="C23" s="1" t="s">
        <v>82</v>
      </c>
      <c r="D23" s="1" t="s">
        <v>185</v>
      </c>
      <c r="E23" s="8"/>
      <c r="F23" s="3"/>
      <c r="G23" s="2">
        <v>8</v>
      </c>
      <c r="H23" s="2"/>
      <c r="I23" s="2"/>
      <c r="J23" s="2"/>
      <c r="K23" s="2"/>
      <c r="L23" s="2"/>
      <c r="M23" s="2"/>
      <c r="N23" s="30">
        <f>X23</f>
        <v>101</v>
      </c>
      <c r="O23" s="34">
        <f t="shared" si="2"/>
        <v>0</v>
      </c>
      <c r="P23" s="34">
        <f t="shared" si="3"/>
        <v>0</v>
      </c>
      <c r="Q23" s="34">
        <f t="shared" si="4"/>
        <v>101</v>
      </c>
      <c r="R23" s="34">
        <f t="shared" si="5"/>
        <v>0</v>
      </c>
      <c r="S23" s="34">
        <f t="shared" si="6"/>
        <v>0</v>
      </c>
      <c r="T23" s="34">
        <f t="shared" si="7"/>
        <v>0</v>
      </c>
      <c r="U23" s="34">
        <f t="shared" si="8"/>
        <v>0</v>
      </c>
      <c r="V23" s="34">
        <f t="shared" si="9"/>
        <v>0</v>
      </c>
      <c r="W23" s="34">
        <f t="shared" si="10"/>
        <v>0</v>
      </c>
      <c r="X23" s="35">
        <f t="shared" si="11"/>
        <v>101</v>
      </c>
      <c r="Y23" s="36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33" customHeight="1">
      <c r="A24" s="31">
        <v>16</v>
      </c>
      <c r="B24" s="1"/>
      <c r="C24" s="46"/>
      <c r="D24" s="44"/>
      <c r="E24" s="3"/>
      <c r="F24" s="3"/>
      <c r="G24" s="2"/>
      <c r="H24" s="2"/>
      <c r="I24" s="2"/>
      <c r="J24" s="2"/>
      <c r="K24" s="2"/>
      <c r="L24" s="2"/>
      <c r="M24" s="2"/>
      <c r="N24" s="30">
        <f aca="true" t="shared" si="12" ref="N9:N45">X24</f>
        <v>0</v>
      </c>
      <c r="O24" s="34">
        <f t="shared" si="2"/>
        <v>0</v>
      </c>
      <c r="P24" s="34">
        <f t="shared" si="3"/>
        <v>0</v>
      </c>
      <c r="Q24" s="34">
        <f t="shared" si="4"/>
        <v>0</v>
      </c>
      <c r="R24" s="34">
        <f t="shared" si="5"/>
        <v>0</v>
      </c>
      <c r="S24" s="34">
        <f t="shared" si="6"/>
        <v>0</v>
      </c>
      <c r="T24" s="34">
        <f t="shared" si="7"/>
        <v>0</v>
      </c>
      <c r="U24" s="34">
        <f t="shared" si="8"/>
        <v>0</v>
      </c>
      <c r="V24" s="34">
        <f t="shared" si="9"/>
        <v>0</v>
      </c>
      <c r="W24" s="34">
        <f t="shared" si="10"/>
        <v>0</v>
      </c>
      <c r="X24" s="35">
        <f t="shared" si="11"/>
        <v>0</v>
      </c>
      <c r="Y24" s="36"/>
      <c r="Z24" s="36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33" customHeight="1">
      <c r="A25" s="31">
        <v>17</v>
      </c>
      <c r="B25" s="8"/>
      <c r="C25" s="1"/>
      <c r="D25" s="1"/>
      <c r="E25" s="8"/>
      <c r="F25" s="3"/>
      <c r="G25" s="2"/>
      <c r="H25" s="2"/>
      <c r="I25" s="2"/>
      <c r="J25" s="2"/>
      <c r="K25" s="2"/>
      <c r="L25" s="2"/>
      <c r="M25" s="2"/>
      <c r="N25" s="30">
        <f t="shared" si="12"/>
        <v>0</v>
      </c>
      <c r="O25" s="34">
        <f t="shared" si="2"/>
        <v>0</v>
      </c>
      <c r="P25" s="34">
        <f t="shared" si="3"/>
        <v>0</v>
      </c>
      <c r="Q25" s="34">
        <f t="shared" si="4"/>
        <v>0</v>
      </c>
      <c r="R25" s="34">
        <f t="shared" si="5"/>
        <v>0</v>
      </c>
      <c r="S25" s="34">
        <f t="shared" si="6"/>
        <v>0</v>
      </c>
      <c r="T25" s="34">
        <f t="shared" si="7"/>
        <v>0</v>
      </c>
      <c r="U25" s="34">
        <f t="shared" si="8"/>
        <v>0</v>
      </c>
      <c r="V25" s="34">
        <f t="shared" si="9"/>
        <v>0</v>
      </c>
      <c r="W25" s="34">
        <f t="shared" si="10"/>
        <v>0</v>
      </c>
      <c r="X25" s="35">
        <f t="shared" si="11"/>
        <v>0</v>
      </c>
      <c r="Y25" s="36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33" customHeight="1">
      <c r="A26" s="31">
        <v>20</v>
      </c>
      <c r="B26" s="8"/>
      <c r="C26" s="8"/>
      <c r="D26" s="39"/>
      <c r="E26" s="8"/>
      <c r="F26" s="8"/>
      <c r="G26" s="2"/>
      <c r="H26" s="2"/>
      <c r="I26" s="2"/>
      <c r="J26" s="2"/>
      <c r="K26" s="2"/>
      <c r="L26" s="2"/>
      <c r="M26" s="2"/>
      <c r="N26" s="30">
        <f t="shared" si="12"/>
        <v>0</v>
      </c>
      <c r="O26" s="34">
        <f t="shared" si="2"/>
        <v>0</v>
      </c>
      <c r="P26" s="34">
        <f t="shared" si="3"/>
        <v>0</v>
      </c>
      <c r="Q26" s="34">
        <f t="shared" si="4"/>
        <v>0</v>
      </c>
      <c r="R26" s="34">
        <f t="shared" si="5"/>
        <v>0</v>
      </c>
      <c r="S26" s="34">
        <f t="shared" si="6"/>
        <v>0</v>
      </c>
      <c r="T26" s="34">
        <f t="shared" si="7"/>
        <v>0</v>
      </c>
      <c r="U26" s="34">
        <f t="shared" si="8"/>
        <v>0</v>
      </c>
      <c r="V26" s="34">
        <f t="shared" si="9"/>
        <v>0</v>
      </c>
      <c r="W26" s="34">
        <f t="shared" si="10"/>
        <v>0</v>
      </c>
      <c r="X26" s="35">
        <f t="shared" si="11"/>
        <v>0</v>
      </c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33" customHeight="1">
      <c r="A27" s="31">
        <v>21</v>
      </c>
      <c r="B27" s="8"/>
      <c r="C27" s="1"/>
      <c r="D27" s="1"/>
      <c r="E27" s="8"/>
      <c r="F27" s="3"/>
      <c r="G27" s="2"/>
      <c r="H27" s="2"/>
      <c r="I27" s="2"/>
      <c r="J27" s="2"/>
      <c r="K27" s="2"/>
      <c r="L27" s="2"/>
      <c r="M27" s="2"/>
      <c r="N27" s="30">
        <f t="shared" si="12"/>
        <v>0</v>
      </c>
      <c r="O27" s="34">
        <f t="shared" si="2"/>
        <v>0</v>
      </c>
      <c r="P27" s="34">
        <f t="shared" si="3"/>
        <v>0</v>
      </c>
      <c r="Q27" s="34">
        <f t="shared" si="4"/>
        <v>0</v>
      </c>
      <c r="R27" s="34">
        <f t="shared" si="5"/>
        <v>0</v>
      </c>
      <c r="S27" s="34">
        <f t="shared" si="6"/>
        <v>0</v>
      </c>
      <c r="T27" s="34">
        <f t="shared" si="7"/>
        <v>0</v>
      </c>
      <c r="U27" s="34">
        <f t="shared" si="8"/>
        <v>0</v>
      </c>
      <c r="V27" s="34">
        <f t="shared" si="9"/>
        <v>0</v>
      </c>
      <c r="W27" s="34">
        <f t="shared" si="10"/>
        <v>0</v>
      </c>
      <c r="X27" s="35">
        <f t="shared" si="11"/>
        <v>0</v>
      </c>
      <c r="Y27" s="36"/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33" customHeight="1">
      <c r="A28" s="31">
        <v>22</v>
      </c>
      <c r="B28" s="1"/>
      <c r="C28" s="1"/>
      <c r="D28" s="1"/>
      <c r="E28" s="1"/>
      <c r="F28" s="3"/>
      <c r="G28" s="2"/>
      <c r="H28" s="2"/>
      <c r="I28" s="2"/>
      <c r="J28" s="2"/>
      <c r="K28" s="2"/>
      <c r="L28" s="2"/>
      <c r="M28" s="2"/>
      <c r="N28" s="30">
        <f t="shared" si="12"/>
        <v>0</v>
      </c>
      <c r="O28" s="34">
        <f t="shared" si="2"/>
        <v>0</v>
      </c>
      <c r="P28" s="34">
        <f t="shared" si="3"/>
        <v>0</v>
      </c>
      <c r="Q28" s="34">
        <f t="shared" si="4"/>
        <v>0</v>
      </c>
      <c r="R28" s="34">
        <f t="shared" si="5"/>
        <v>0</v>
      </c>
      <c r="S28" s="34">
        <f t="shared" si="6"/>
        <v>0</v>
      </c>
      <c r="T28" s="34">
        <f t="shared" si="7"/>
        <v>0</v>
      </c>
      <c r="U28" s="34">
        <f t="shared" si="8"/>
        <v>0</v>
      </c>
      <c r="V28" s="34">
        <f t="shared" si="9"/>
        <v>0</v>
      </c>
      <c r="W28" s="34">
        <f t="shared" si="10"/>
        <v>0</v>
      </c>
      <c r="X28" s="35">
        <f t="shared" si="11"/>
        <v>0</v>
      </c>
      <c r="Y28" s="36"/>
      <c r="Z28" s="36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33" customHeight="1">
      <c r="A29" s="31">
        <v>23</v>
      </c>
      <c r="B29" s="8"/>
      <c r="C29" s="1"/>
      <c r="D29" s="1"/>
      <c r="E29" s="9"/>
      <c r="F29" s="3"/>
      <c r="G29" s="2"/>
      <c r="H29" s="2"/>
      <c r="I29" s="2"/>
      <c r="J29" s="2"/>
      <c r="K29" s="2"/>
      <c r="L29" s="2"/>
      <c r="M29" s="2"/>
      <c r="N29" s="30">
        <f t="shared" si="12"/>
        <v>0</v>
      </c>
      <c r="O29" s="34">
        <f t="shared" si="2"/>
        <v>0</v>
      </c>
      <c r="P29" s="34">
        <f t="shared" si="3"/>
        <v>0</v>
      </c>
      <c r="Q29" s="34">
        <f t="shared" si="4"/>
        <v>0</v>
      </c>
      <c r="R29" s="34">
        <f t="shared" si="5"/>
        <v>0</v>
      </c>
      <c r="S29" s="34">
        <f t="shared" si="6"/>
        <v>0</v>
      </c>
      <c r="T29" s="34">
        <f t="shared" si="7"/>
        <v>0</v>
      </c>
      <c r="U29" s="34">
        <f t="shared" si="8"/>
        <v>0</v>
      </c>
      <c r="V29" s="34">
        <f t="shared" si="9"/>
        <v>0</v>
      </c>
      <c r="W29" s="34">
        <f t="shared" si="10"/>
        <v>0</v>
      </c>
      <c r="X29" s="35">
        <f t="shared" si="11"/>
        <v>0</v>
      </c>
      <c r="Y29" s="36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33" customHeight="1">
      <c r="A30" s="31">
        <v>24</v>
      </c>
      <c r="B30" s="8"/>
      <c r="C30" s="1"/>
      <c r="D30" s="1"/>
      <c r="E30" s="8"/>
      <c r="F30" s="3"/>
      <c r="G30" s="2"/>
      <c r="H30" s="2"/>
      <c r="I30" s="2"/>
      <c r="J30" s="2"/>
      <c r="K30" s="2"/>
      <c r="L30" s="2"/>
      <c r="M30" s="2"/>
      <c r="N30" s="30">
        <f t="shared" si="12"/>
        <v>0</v>
      </c>
      <c r="O30" s="34">
        <f t="shared" si="2"/>
        <v>0</v>
      </c>
      <c r="P30" s="34">
        <f t="shared" si="3"/>
        <v>0</v>
      </c>
      <c r="Q30" s="34">
        <f t="shared" si="4"/>
        <v>0</v>
      </c>
      <c r="R30" s="34">
        <f t="shared" si="5"/>
        <v>0</v>
      </c>
      <c r="S30" s="34">
        <f t="shared" si="6"/>
        <v>0</v>
      </c>
      <c r="T30" s="34">
        <f t="shared" si="7"/>
        <v>0</v>
      </c>
      <c r="U30" s="34">
        <f t="shared" si="8"/>
        <v>0</v>
      </c>
      <c r="V30" s="34">
        <f t="shared" si="9"/>
        <v>0</v>
      </c>
      <c r="W30" s="34">
        <f t="shared" si="10"/>
        <v>0</v>
      </c>
      <c r="X30" s="35">
        <f t="shared" si="11"/>
        <v>0</v>
      </c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33" customHeight="1">
      <c r="A31" s="31">
        <v>25</v>
      </c>
      <c r="B31" s="4"/>
      <c r="C31" s="1"/>
      <c r="D31" s="4"/>
      <c r="E31" s="4"/>
      <c r="F31" s="4"/>
      <c r="G31" s="2"/>
      <c r="H31" s="2"/>
      <c r="I31" s="2"/>
      <c r="J31" s="2"/>
      <c r="K31" s="2"/>
      <c r="L31" s="2"/>
      <c r="M31" s="2"/>
      <c r="N31" s="30">
        <f t="shared" si="12"/>
        <v>0</v>
      </c>
      <c r="O31" s="34">
        <f t="shared" si="2"/>
        <v>0</v>
      </c>
      <c r="P31" s="34">
        <f t="shared" si="3"/>
        <v>0</v>
      </c>
      <c r="Q31" s="34">
        <f t="shared" si="4"/>
        <v>0</v>
      </c>
      <c r="R31" s="34">
        <f t="shared" si="5"/>
        <v>0</v>
      </c>
      <c r="S31" s="34">
        <f t="shared" si="6"/>
        <v>0</v>
      </c>
      <c r="T31" s="34">
        <f t="shared" si="7"/>
        <v>0</v>
      </c>
      <c r="U31" s="34">
        <f t="shared" si="8"/>
        <v>0</v>
      </c>
      <c r="V31" s="34">
        <f t="shared" si="9"/>
        <v>0</v>
      </c>
      <c r="W31" s="34">
        <f t="shared" si="10"/>
        <v>0</v>
      </c>
      <c r="X31" s="35">
        <f t="shared" si="11"/>
        <v>0</v>
      </c>
      <c r="Y31" s="36"/>
      <c r="Z31" s="3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33" customHeight="1">
      <c r="A32" s="31">
        <v>26</v>
      </c>
      <c r="B32" s="8"/>
      <c r="C32" s="1"/>
      <c r="D32" s="1"/>
      <c r="E32" s="8"/>
      <c r="F32" s="3"/>
      <c r="G32" s="2"/>
      <c r="H32" s="2"/>
      <c r="I32" s="2"/>
      <c r="J32" s="2"/>
      <c r="K32" s="2"/>
      <c r="L32" s="2"/>
      <c r="M32" s="2"/>
      <c r="N32" s="30">
        <f t="shared" si="12"/>
        <v>0</v>
      </c>
      <c r="O32" s="34">
        <f t="shared" si="2"/>
        <v>0</v>
      </c>
      <c r="P32" s="34">
        <f t="shared" si="3"/>
        <v>0</v>
      </c>
      <c r="Q32" s="34">
        <f t="shared" si="4"/>
        <v>0</v>
      </c>
      <c r="R32" s="34">
        <f t="shared" si="5"/>
        <v>0</v>
      </c>
      <c r="S32" s="34">
        <f t="shared" si="6"/>
        <v>0</v>
      </c>
      <c r="T32" s="34">
        <f t="shared" si="7"/>
        <v>0</v>
      </c>
      <c r="U32" s="34">
        <f t="shared" si="8"/>
        <v>0</v>
      </c>
      <c r="V32" s="34">
        <f t="shared" si="9"/>
        <v>0</v>
      </c>
      <c r="W32" s="34">
        <f t="shared" si="10"/>
        <v>0</v>
      </c>
      <c r="X32" s="35">
        <f t="shared" si="11"/>
        <v>0</v>
      </c>
      <c r="Y32" s="36"/>
      <c r="Z32" s="36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33" customHeight="1">
      <c r="A33" s="31">
        <v>27</v>
      </c>
      <c r="B33" s="3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30">
        <f t="shared" si="12"/>
        <v>0</v>
      </c>
      <c r="O33" s="34">
        <f t="shared" si="2"/>
        <v>0</v>
      </c>
      <c r="P33" s="34">
        <f t="shared" si="3"/>
        <v>0</v>
      </c>
      <c r="Q33" s="34">
        <f t="shared" si="4"/>
        <v>0</v>
      </c>
      <c r="R33" s="34">
        <f t="shared" si="5"/>
        <v>0</v>
      </c>
      <c r="S33" s="34">
        <f t="shared" si="6"/>
        <v>0</v>
      </c>
      <c r="T33" s="34">
        <f t="shared" si="7"/>
        <v>0</v>
      </c>
      <c r="U33" s="34">
        <f t="shared" si="8"/>
        <v>0</v>
      </c>
      <c r="V33" s="34">
        <f t="shared" si="9"/>
        <v>0</v>
      </c>
      <c r="W33" s="34">
        <f t="shared" si="10"/>
        <v>0</v>
      </c>
      <c r="X33" s="35">
        <f t="shared" si="11"/>
        <v>0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33" customHeight="1">
      <c r="A34" s="31">
        <v>28</v>
      </c>
      <c r="B34" s="8"/>
      <c r="C34" s="1"/>
      <c r="D34" s="1"/>
      <c r="E34" s="8"/>
      <c r="F34" s="3"/>
      <c r="G34" s="2"/>
      <c r="H34" s="2"/>
      <c r="I34" s="2"/>
      <c r="J34" s="2"/>
      <c r="K34" s="2"/>
      <c r="L34" s="2"/>
      <c r="M34" s="2"/>
      <c r="N34" s="30">
        <f t="shared" si="12"/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34">
        <f t="shared" si="5"/>
        <v>0</v>
      </c>
      <c r="S34" s="34">
        <f t="shared" si="6"/>
        <v>0</v>
      </c>
      <c r="T34" s="34">
        <f t="shared" si="7"/>
        <v>0</v>
      </c>
      <c r="U34" s="34">
        <f t="shared" si="8"/>
        <v>0</v>
      </c>
      <c r="V34" s="34">
        <f t="shared" si="9"/>
        <v>0</v>
      </c>
      <c r="W34" s="34">
        <f t="shared" si="10"/>
        <v>0</v>
      </c>
      <c r="X34" s="35">
        <f t="shared" si="11"/>
        <v>0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33" customHeight="1">
      <c r="A35" s="31">
        <v>29</v>
      </c>
      <c r="B35" s="8"/>
      <c r="C35" s="1"/>
      <c r="D35" s="1"/>
      <c r="E35" s="8"/>
      <c r="F35" s="3"/>
      <c r="G35" s="2"/>
      <c r="H35" s="2"/>
      <c r="I35" s="2"/>
      <c r="J35" s="2"/>
      <c r="K35" s="2"/>
      <c r="L35" s="2"/>
      <c r="M35" s="2"/>
      <c r="N35" s="30">
        <f t="shared" si="12"/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34">
        <f t="shared" si="5"/>
        <v>0</v>
      </c>
      <c r="S35" s="34">
        <f t="shared" si="6"/>
        <v>0</v>
      </c>
      <c r="T35" s="34">
        <f t="shared" si="7"/>
        <v>0</v>
      </c>
      <c r="U35" s="34">
        <f t="shared" si="8"/>
        <v>0</v>
      </c>
      <c r="V35" s="34">
        <f t="shared" si="9"/>
        <v>0</v>
      </c>
      <c r="W35" s="34">
        <f t="shared" si="10"/>
        <v>0</v>
      </c>
      <c r="X35" s="35">
        <f t="shared" si="11"/>
        <v>0</v>
      </c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33" customHeight="1">
      <c r="A36" s="31">
        <v>30</v>
      </c>
      <c r="B36" s="8"/>
      <c r="C36" s="8"/>
      <c r="D36" s="8"/>
      <c r="E36" s="8"/>
      <c r="F36" s="8"/>
      <c r="G36" s="2"/>
      <c r="H36" s="2"/>
      <c r="I36" s="2"/>
      <c r="J36" s="2"/>
      <c r="K36" s="2"/>
      <c r="L36" s="2"/>
      <c r="M36" s="2"/>
      <c r="N36" s="30">
        <f t="shared" si="12"/>
        <v>0</v>
      </c>
      <c r="O36" s="34">
        <f t="shared" si="2"/>
        <v>0</v>
      </c>
      <c r="P36" s="34">
        <f t="shared" si="3"/>
        <v>0</v>
      </c>
      <c r="Q36" s="34">
        <f t="shared" si="4"/>
        <v>0</v>
      </c>
      <c r="R36" s="34">
        <f t="shared" si="5"/>
        <v>0</v>
      </c>
      <c r="S36" s="34">
        <f t="shared" si="6"/>
        <v>0</v>
      </c>
      <c r="T36" s="34">
        <f t="shared" si="7"/>
        <v>0</v>
      </c>
      <c r="U36" s="34">
        <f t="shared" si="8"/>
        <v>0</v>
      </c>
      <c r="V36" s="34">
        <f t="shared" si="9"/>
        <v>0</v>
      </c>
      <c r="W36" s="34">
        <f t="shared" si="10"/>
        <v>0</v>
      </c>
      <c r="X36" s="35">
        <f t="shared" si="11"/>
        <v>0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33" customHeight="1">
      <c r="A37" s="31">
        <v>31</v>
      </c>
      <c r="B37" s="8"/>
      <c r="C37" s="1"/>
      <c r="D37" s="1"/>
      <c r="E37" s="8"/>
      <c r="F37" s="3"/>
      <c r="G37" s="2"/>
      <c r="H37" s="2"/>
      <c r="I37" s="2"/>
      <c r="J37" s="2"/>
      <c r="K37" s="2"/>
      <c r="L37" s="2"/>
      <c r="M37" s="2"/>
      <c r="N37" s="30">
        <f t="shared" si="12"/>
        <v>0</v>
      </c>
      <c r="O37" s="34">
        <f t="shared" si="2"/>
        <v>0</v>
      </c>
      <c r="P37" s="34">
        <f t="shared" si="3"/>
        <v>0</v>
      </c>
      <c r="Q37" s="34">
        <f t="shared" si="4"/>
        <v>0</v>
      </c>
      <c r="R37" s="34">
        <f t="shared" si="5"/>
        <v>0</v>
      </c>
      <c r="S37" s="34">
        <f t="shared" si="6"/>
        <v>0</v>
      </c>
      <c r="T37" s="34">
        <f t="shared" si="7"/>
        <v>0</v>
      </c>
      <c r="U37" s="34">
        <f t="shared" si="8"/>
        <v>0</v>
      </c>
      <c r="V37" s="34">
        <f t="shared" si="9"/>
        <v>0</v>
      </c>
      <c r="W37" s="34">
        <f t="shared" si="10"/>
        <v>0</v>
      </c>
      <c r="X37" s="35">
        <f t="shared" si="11"/>
        <v>0</v>
      </c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33" customHeight="1">
      <c r="A38" s="31">
        <v>32</v>
      </c>
      <c r="B38" s="8"/>
      <c r="C38" s="1"/>
      <c r="D38" s="1"/>
      <c r="E38" s="8"/>
      <c r="F38" s="3"/>
      <c r="G38" s="2"/>
      <c r="H38" s="2"/>
      <c r="I38" s="2"/>
      <c r="J38" s="2"/>
      <c r="K38" s="2"/>
      <c r="L38" s="2"/>
      <c r="M38" s="2"/>
      <c r="N38" s="30">
        <f t="shared" si="12"/>
        <v>0</v>
      </c>
      <c r="O38" s="34">
        <f t="shared" si="2"/>
        <v>0</v>
      </c>
      <c r="P38" s="34">
        <f t="shared" si="3"/>
        <v>0</v>
      </c>
      <c r="Q38" s="34">
        <f t="shared" si="4"/>
        <v>0</v>
      </c>
      <c r="R38" s="34">
        <f t="shared" si="5"/>
        <v>0</v>
      </c>
      <c r="S38" s="34">
        <f t="shared" si="6"/>
        <v>0</v>
      </c>
      <c r="T38" s="34">
        <f t="shared" si="7"/>
        <v>0</v>
      </c>
      <c r="U38" s="34">
        <f t="shared" si="8"/>
        <v>0</v>
      </c>
      <c r="V38" s="34">
        <f t="shared" si="9"/>
        <v>0</v>
      </c>
      <c r="W38" s="34">
        <f t="shared" si="10"/>
        <v>0</v>
      </c>
      <c r="X38" s="35">
        <f t="shared" si="11"/>
        <v>0</v>
      </c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33" customHeight="1">
      <c r="A39" s="31">
        <v>32</v>
      </c>
      <c r="B39" s="8"/>
      <c r="C39" s="1"/>
      <c r="D39" s="1"/>
      <c r="E39" s="8"/>
      <c r="F39" s="3"/>
      <c r="G39" s="2"/>
      <c r="H39" s="2"/>
      <c r="I39" s="2"/>
      <c r="J39" s="2"/>
      <c r="K39" s="2"/>
      <c r="L39" s="2"/>
      <c r="M39" s="2"/>
      <c r="N39" s="30">
        <f t="shared" si="12"/>
        <v>0</v>
      </c>
      <c r="O39" s="34">
        <f aca="true" t="shared" si="13" ref="O39:W39">IF(OR(E39="",E39="-"),0,E$8*(101+1000*LOG10(E$7/E39)))</f>
        <v>0</v>
      </c>
      <c r="P39" s="34">
        <f t="shared" si="13"/>
        <v>0</v>
      </c>
      <c r="Q39" s="34">
        <f t="shared" si="13"/>
        <v>0</v>
      </c>
      <c r="R39" s="34">
        <f t="shared" si="13"/>
        <v>0</v>
      </c>
      <c r="S39" s="34">
        <f t="shared" si="13"/>
        <v>0</v>
      </c>
      <c r="T39" s="34">
        <f t="shared" si="13"/>
        <v>0</v>
      </c>
      <c r="U39" s="34">
        <f t="shared" si="13"/>
        <v>0</v>
      </c>
      <c r="V39" s="34">
        <f t="shared" si="13"/>
        <v>0</v>
      </c>
      <c r="W39" s="34">
        <f t="shared" si="13"/>
        <v>0</v>
      </c>
      <c r="X39" s="35">
        <f aca="true" t="shared" si="14" ref="X39:X45">SUM(O39:W39)</f>
        <v>0</v>
      </c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33" customHeight="1">
      <c r="A40" s="31">
        <v>33</v>
      </c>
      <c r="B40" s="4"/>
      <c r="C40" s="1"/>
      <c r="D40" s="1"/>
      <c r="E40" s="3"/>
      <c r="F40" s="3"/>
      <c r="G40" s="2"/>
      <c r="H40" s="2"/>
      <c r="I40" s="2"/>
      <c r="J40" s="2"/>
      <c r="K40" s="2"/>
      <c r="L40" s="2"/>
      <c r="M40" s="2"/>
      <c r="N40" s="30">
        <f t="shared" si="12"/>
        <v>0</v>
      </c>
      <c r="O40" s="34">
        <f aca="true" t="shared" si="15" ref="O40:W42">IF(OR(E40="",E40="-"),0,E$8*(101+1000*LOG10(E$7/E40)))</f>
        <v>0</v>
      </c>
      <c r="P40" s="34">
        <f t="shared" si="15"/>
        <v>0</v>
      </c>
      <c r="Q40" s="34">
        <f t="shared" si="15"/>
        <v>0</v>
      </c>
      <c r="R40" s="34">
        <f t="shared" si="15"/>
        <v>0</v>
      </c>
      <c r="S40" s="34">
        <f t="shared" si="15"/>
        <v>0</v>
      </c>
      <c r="T40" s="34">
        <f t="shared" si="15"/>
        <v>0</v>
      </c>
      <c r="U40" s="34">
        <f t="shared" si="15"/>
        <v>0</v>
      </c>
      <c r="V40" s="34">
        <f t="shared" si="15"/>
        <v>0</v>
      </c>
      <c r="W40" s="34">
        <f t="shared" si="15"/>
        <v>0</v>
      </c>
      <c r="X40" s="35">
        <f t="shared" si="14"/>
        <v>0</v>
      </c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33" customHeight="1">
      <c r="A41" s="31">
        <v>34</v>
      </c>
      <c r="B41" s="1"/>
      <c r="C41" s="1"/>
      <c r="D41" s="1"/>
      <c r="E41" s="1"/>
      <c r="F41" s="3"/>
      <c r="G41" s="2"/>
      <c r="H41" s="2"/>
      <c r="I41" s="2"/>
      <c r="J41" s="2"/>
      <c r="K41" s="2"/>
      <c r="L41" s="2"/>
      <c r="M41" s="2"/>
      <c r="N41" s="30">
        <f t="shared" si="12"/>
        <v>0</v>
      </c>
      <c r="O41" s="34">
        <f t="shared" si="15"/>
        <v>0</v>
      </c>
      <c r="P41" s="34">
        <f t="shared" si="15"/>
        <v>0</v>
      </c>
      <c r="Q41" s="34">
        <f t="shared" si="15"/>
        <v>0</v>
      </c>
      <c r="R41" s="34">
        <f t="shared" si="15"/>
        <v>0</v>
      </c>
      <c r="S41" s="34">
        <f t="shared" si="15"/>
        <v>0</v>
      </c>
      <c r="T41" s="34">
        <f t="shared" si="15"/>
        <v>0</v>
      </c>
      <c r="U41" s="34">
        <f t="shared" si="15"/>
        <v>0</v>
      </c>
      <c r="V41" s="34">
        <f t="shared" si="15"/>
        <v>0</v>
      </c>
      <c r="W41" s="34">
        <f t="shared" si="15"/>
        <v>0</v>
      </c>
      <c r="X41" s="35">
        <f t="shared" si="14"/>
        <v>0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33" customHeight="1">
      <c r="A42" s="31">
        <v>35</v>
      </c>
      <c r="B42" s="31"/>
      <c r="C42" s="1"/>
      <c r="D42" s="1"/>
      <c r="E42" s="31"/>
      <c r="F42" s="31"/>
      <c r="G42" s="2"/>
      <c r="H42" s="3"/>
      <c r="I42" s="3"/>
      <c r="J42" s="2"/>
      <c r="K42" s="2"/>
      <c r="L42" s="2"/>
      <c r="M42" s="2"/>
      <c r="N42" s="30">
        <f t="shared" si="12"/>
        <v>0</v>
      </c>
      <c r="O42" s="34">
        <f t="shared" si="15"/>
        <v>0</v>
      </c>
      <c r="P42" s="34">
        <f t="shared" si="15"/>
        <v>0</v>
      </c>
      <c r="Q42" s="34">
        <f t="shared" si="15"/>
        <v>0</v>
      </c>
      <c r="R42" s="34">
        <f t="shared" si="15"/>
        <v>0</v>
      </c>
      <c r="S42" s="34">
        <f t="shared" si="15"/>
        <v>0</v>
      </c>
      <c r="T42" s="34">
        <f t="shared" si="15"/>
        <v>0</v>
      </c>
      <c r="U42" s="34">
        <f t="shared" si="15"/>
        <v>0</v>
      </c>
      <c r="V42" s="34">
        <f t="shared" si="15"/>
        <v>0</v>
      </c>
      <c r="W42" s="34">
        <f t="shared" si="15"/>
        <v>0</v>
      </c>
      <c r="X42" s="35">
        <f t="shared" si="14"/>
        <v>0</v>
      </c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33" customHeight="1">
      <c r="A43" s="31">
        <v>36</v>
      </c>
      <c r="B43" s="8"/>
      <c r="C43" s="1"/>
      <c r="D43" s="1"/>
      <c r="E43" s="8"/>
      <c r="F43" s="3"/>
      <c r="G43" s="2"/>
      <c r="H43" s="2"/>
      <c r="I43" s="2"/>
      <c r="J43" s="2"/>
      <c r="K43" s="2"/>
      <c r="L43" s="2"/>
      <c r="M43" s="2"/>
      <c r="N43" s="30">
        <f t="shared" si="12"/>
        <v>0</v>
      </c>
      <c r="O43" s="34">
        <f aca="true" t="shared" si="16" ref="O43:W45">IF(OR(E43="",E43="-"),0,E$8*(101+1000*LOG10(E$7/E43)))</f>
        <v>0</v>
      </c>
      <c r="P43" s="34">
        <f t="shared" si="16"/>
        <v>0</v>
      </c>
      <c r="Q43" s="34">
        <f t="shared" si="16"/>
        <v>0</v>
      </c>
      <c r="R43" s="34">
        <f t="shared" si="16"/>
        <v>0</v>
      </c>
      <c r="S43" s="34">
        <f t="shared" si="16"/>
        <v>0</v>
      </c>
      <c r="T43" s="34">
        <f t="shared" si="16"/>
        <v>0</v>
      </c>
      <c r="U43" s="34">
        <f t="shared" si="16"/>
        <v>0</v>
      </c>
      <c r="V43" s="34">
        <f t="shared" si="16"/>
        <v>0</v>
      </c>
      <c r="W43" s="34">
        <f t="shared" si="16"/>
        <v>0</v>
      </c>
      <c r="X43" s="35">
        <f t="shared" si="14"/>
        <v>0</v>
      </c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33" customHeight="1">
      <c r="A44" s="31">
        <v>37</v>
      </c>
      <c r="B44" s="8"/>
      <c r="C44" s="1"/>
      <c r="D44" s="1"/>
      <c r="E44" s="8"/>
      <c r="F44" s="3"/>
      <c r="G44" s="2"/>
      <c r="H44" s="2"/>
      <c r="I44" s="2"/>
      <c r="J44" s="2"/>
      <c r="K44" s="2"/>
      <c r="L44" s="2"/>
      <c r="M44" s="2"/>
      <c r="N44" s="30">
        <f t="shared" si="12"/>
        <v>0</v>
      </c>
      <c r="O44" s="34">
        <f t="shared" si="16"/>
        <v>0</v>
      </c>
      <c r="P44" s="34">
        <f t="shared" si="16"/>
        <v>0</v>
      </c>
      <c r="Q44" s="34">
        <f t="shared" si="16"/>
        <v>0</v>
      </c>
      <c r="R44" s="34">
        <f t="shared" si="16"/>
        <v>0</v>
      </c>
      <c r="S44" s="34">
        <f t="shared" si="16"/>
        <v>0</v>
      </c>
      <c r="T44" s="34">
        <f t="shared" si="16"/>
        <v>0</v>
      </c>
      <c r="U44" s="34">
        <f t="shared" si="16"/>
        <v>0</v>
      </c>
      <c r="V44" s="34">
        <f t="shared" si="16"/>
        <v>0</v>
      </c>
      <c r="W44" s="34">
        <f t="shared" si="16"/>
        <v>0</v>
      </c>
      <c r="X44" s="35">
        <f t="shared" si="14"/>
        <v>0</v>
      </c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33" customHeight="1">
      <c r="A45" s="31">
        <v>38</v>
      </c>
      <c r="B45" s="8"/>
      <c r="C45" s="1"/>
      <c r="D45" s="1"/>
      <c r="E45" s="8"/>
      <c r="F45" s="3"/>
      <c r="G45" s="2"/>
      <c r="H45" s="2"/>
      <c r="I45" s="2"/>
      <c r="J45" s="2"/>
      <c r="K45" s="2"/>
      <c r="L45" s="2"/>
      <c r="M45" s="2"/>
      <c r="N45" s="30">
        <f t="shared" si="12"/>
        <v>0</v>
      </c>
      <c r="O45" s="34">
        <f t="shared" si="16"/>
        <v>0</v>
      </c>
      <c r="P45" s="34">
        <f t="shared" si="16"/>
        <v>0</v>
      </c>
      <c r="Q45" s="34">
        <f t="shared" si="16"/>
        <v>0</v>
      </c>
      <c r="R45" s="34">
        <f t="shared" si="16"/>
        <v>0</v>
      </c>
      <c r="S45" s="34">
        <f t="shared" si="16"/>
        <v>0</v>
      </c>
      <c r="T45" s="34">
        <f t="shared" si="16"/>
        <v>0</v>
      </c>
      <c r="U45" s="34">
        <f t="shared" si="16"/>
        <v>0</v>
      </c>
      <c r="V45" s="34">
        <f t="shared" si="16"/>
        <v>0</v>
      </c>
      <c r="W45" s="34">
        <f t="shared" si="16"/>
        <v>0</v>
      </c>
      <c r="X45" s="35">
        <f t="shared" si="14"/>
        <v>0</v>
      </c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</sheetData>
  <sheetProtection/>
  <mergeCells count="7">
    <mergeCell ref="N6:N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"/>
  <sheetViews>
    <sheetView tabSelected="1" zoomScale="65" zoomScaleNormal="65" zoomScalePageLayoutView="0" workbookViewId="0" topLeftCell="A2">
      <selection activeCell="B9" sqref="B9:N18"/>
    </sheetView>
  </sheetViews>
  <sheetFormatPr defaultColWidth="9.140625" defaultRowHeight="12.75"/>
  <cols>
    <col min="1" max="1" width="9.140625" style="38" customWidth="1"/>
    <col min="2" max="2" width="14.57421875" style="38" customWidth="1"/>
    <col min="3" max="3" width="31.00390625" style="38" bestFit="1" customWidth="1"/>
    <col min="4" max="4" width="25.57421875" style="38" customWidth="1"/>
    <col min="5" max="5" width="13.421875" style="38" customWidth="1"/>
    <col min="6" max="6" width="14.00390625" style="38" customWidth="1"/>
    <col min="7" max="7" width="13.57421875" style="38" customWidth="1"/>
    <col min="8" max="8" width="13.28125" style="38" customWidth="1"/>
    <col min="9" max="9" width="12.7109375" style="38" customWidth="1"/>
    <col min="10" max="10" width="14.00390625" style="38" customWidth="1"/>
    <col min="11" max="13" width="14.421875" style="38" customWidth="1"/>
    <col min="14" max="14" width="12.28125" style="95" bestFit="1" customWidth="1"/>
    <col min="15" max="16" width="11.28125" style="96" customWidth="1"/>
    <col min="17" max="22" width="9.140625" style="96" customWidth="1"/>
    <col min="23" max="23" width="8.8515625" style="96" customWidth="1"/>
    <col min="24" max="25" width="9.140625" style="102" customWidth="1"/>
    <col min="26" max="16384" width="9.140625" style="38" customWidth="1"/>
  </cols>
  <sheetData>
    <row r="1" spans="15:25" s="95" customFormat="1" ht="15">
      <c r="O1" s="96"/>
      <c r="P1" s="96"/>
      <c r="Q1" s="96"/>
      <c r="R1" s="96"/>
      <c r="S1" s="96"/>
      <c r="T1" s="96"/>
      <c r="U1" s="96"/>
      <c r="V1" s="96"/>
      <c r="W1" s="96"/>
      <c r="X1" s="97"/>
      <c r="Y1" s="97"/>
    </row>
    <row r="2" spans="1:25" s="95" customFormat="1" ht="15">
      <c r="A2" s="98" t="s">
        <v>6</v>
      </c>
      <c r="B2" s="98"/>
      <c r="C2" s="98"/>
      <c r="D2" s="98"/>
      <c r="E2" s="98"/>
      <c r="F2" s="98"/>
      <c r="G2" s="98"/>
      <c r="H2" s="98"/>
      <c r="O2" s="96"/>
      <c r="P2" s="96"/>
      <c r="Q2" s="96"/>
      <c r="R2" s="96"/>
      <c r="S2" s="96"/>
      <c r="T2" s="96"/>
      <c r="U2" s="96"/>
      <c r="V2" s="96"/>
      <c r="W2" s="96"/>
      <c r="X2" s="97"/>
      <c r="Y2" s="97"/>
    </row>
    <row r="3" spans="10:25" s="95" customFormat="1" ht="15">
      <c r="J3" s="98" t="s">
        <v>8</v>
      </c>
      <c r="K3" s="99"/>
      <c r="O3" s="96"/>
      <c r="P3" s="96"/>
      <c r="Q3" s="96"/>
      <c r="R3" s="96"/>
      <c r="S3" s="96"/>
      <c r="T3" s="96"/>
      <c r="U3" s="96"/>
      <c r="V3" s="96"/>
      <c r="W3" s="96"/>
      <c r="X3" s="97"/>
      <c r="Y3" s="97"/>
    </row>
    <row r="4" spans="1:25" s="95" customFormat="1" ht="18" customHeight="1">
      <c r="A4" s="100" t="s">
        <v>86</v>
      </c>
      <c r="B4" s="100"/>
      <c r="C4" s="100"/>
      <c r="D4" s="100"/>
      <c r="E4" s="100"/>
      <c r="F4" s="100"/>
      <c r="G4" s="100"/>
      <c r="H4" s="100"/>
      <c r="J4" s="95">
        <f>SUM(E7:M7)/8</f>
        <v>1.625</v>
      </c>
      <c r="O4" s="96"/>
      <c r="P4" s="96"/>
      <c r="Q4" s="96"/>
      <c r="R4" s="96"/>
      <c r="S4" s="96"/>
      <c r="T4" s="96"/>
      <c r="U4" s="96"/>
      <c r="V4" s="96"/>
      <c r="W4" s="96"/>
      <c r="X4" s="97"/>
      <c r="Y4" s="97"/>
    </row>
    <row r="5" spans="1:25" s="95" customFormat="1" ht="18" customHeight="1">
      <c r="A5" s="101"/>
      <c r="B5" s="101"/>
      <c r="C5" s="101"/>
      <c r="D5" s="101"/>
      <c r="E5" s="101"/>
      <c r="F5" s="101"/>
      <c r="G5" s="101"/>
      <c r="H5" s="101"/>
      <c r="I5" s="101"/>
      <c r="O5" s="96"/>
      <c r="P5" s="96"/>
      <c r="Q5" s="96"/>
      <c r="R5" s="96"/>
      <c r="S5" s="96"/>
      <c r="T5" s="96"/>
      <c r="U5" s="96"/>
      <c r="V5" s="96"/>
      <c r="W5" s="96"/>
      <c r="X5" s="97"/>
      <c r="Y5" s="97"/>
    </row>
    <row r="6" spans="1:26" s="87" customFormat="1" ht="15" customHeight="1">
      <c r="A6" s="82" t="s">
        <v>0</v>
      </c>
      <c r="B6" s="83" t="s">
        <v>1</v>
      </c>
      <c r="C6" s="83" t="s">
        <v>7</v>
      </c>
      <c r="D6" s="84" t="s">
        <v>2</v>
      </c>
      <c r="E6" s="84" t="s">
        <v>22</v>
      </c>
      <c r="F6" s="84" t="s">
        <v>19</v>
      </c>
      <c r="G6" s="84" t="s">
        <v>21</v>
      </c>
      <c r="H6" s="84" t="s">
        <v>20</v>
      </c>
      <c r="I6" s="84" t="s">
        <v>89</v>
      </c>
      <c r="J6" s="84" t="s">
        <v>90</v>
      </c>
      <c r="K6" s="84" t="s">
        <v>23</v>
      </c>
      <c r="L6" s="84" t="s">
        <v>50</v>
      </c>
      <c r="M6" s="84"/>
      <c r="N6" s="83" t="s">
        <v>3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6"/>
    </row>
    <row r="7" spans="1:26" s="87" customFormat="1" ht="14.25" customHeight="1">
      <c r="A7" s="88"/>
      <c r="B7" s="89"/>
      <c r="C7" s="89"/>
      <c r="D7" s="90" t="s">
        <v>4</v>
      </c>
      <c r="E7" s="91">
        <f>COUNTIF(E9:E59,"&gt;0")</f>
        <v>7</v>
      </c>
      <c r="F7" s="91">
        <f>COUNTIF(F9:F59,"&gt;0")</f>
        <v>0</v>
      </c>
      <c r="G7" s="91">
        <f aca="true" t="shared" si="0" ref="G7:M7">COUNTIF(G9:G59,"&gt;0")</f>
        <v>6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6"/>
    </row>
    <row r="8" spans="1:26" s="87" customFormat="1" ht="14.25" customHeight="1">
      <c r="A8" s="92"/>
      <c r="B8" s="93"/>
      <c r="C8" s="93"/>
      <c r="D8" s="90" t="s">
        <v>5</v>
      </c>
      <c r="E8" s="90">
        <v>1.1</v>
      </c>
      <c r="F8" s="90">
        <v>1</v>
      </c>
      <c r="G8" s="91">
        <v>1</v>
      </c>
      <c r="H8" s="91">
        <v>1</v>
      </c>
      <c r="I8" s="91">
        <v>1</v>
      </c>
      <c r="J8" s="91">
        <v>1</v>
      </c>
      <c r="K8" s="91">
        <v>1.2</v>
      </c>
      <c r="L8" s="91">
        <v>1</v>
      </c>
      <c r="M8" s="91">
        <v>0</v>
      </c>
      <c r="N8" s="94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</row>
    <row r="9" spans="1:36" ht="33" customHeight="1">
      <c r="A9" s="31">
        <v>1</v>
      </c>
      <c r="B9" s="67" t="s">
        <v>68</v>
      </c>
      <c r="C9" s="69" t="s">
        <v>65</v>
      </c>
      <c r="D9" s="67" t="s">
        <v>124</v>
      </c>
      <c r="E9" s="32">
        <v>1</v>
      </c>
      <c r="F9" s="3"/>
      <c r="G9" s="3">
        <v>1</v>
      </c>
      <c r="H9" s="2"/>
      <c r="I9" s="2"/>
      <c r="J9" s="2"/>
      <c r="K9" s="2"/>
      <c r="L9" s="2"/>
      <c r="M9" s="2"/>
      <c r="N9" s="30">
        <f>X9</f>
        <v>1919.8590943993263</v>
      </c>
      <c r="O9" s="34">
        <f aca="true" t="shared" si="1" ref="O9:O16">IF(OR(E9="",E9="-"),0,E$8*(101+1000*LOG10(E$7/E9)))</f>
        <v>1040.7078440156827</v>
      </c>
      <c r="P9" s="34">
        <f aca="true" t="shared" si="2" ref="P9:P16">IF(OR(F9="",F9="-"),0,F$8*(101+1000*LOG10(F$7/F9)))</f>
        <v>0</v>
      </c>
      <c r="Q9" s="34">
        <f aca="true" t="shared" si="3" ref="Q9:Q16">IF(OR(G9="",G9="-"),0,G$8*(101+1000*LOG10(G$7/G9)))</f>
        <v>879.1512503836436</v>
      </c>
      <c r="R9" s="34">
        <f aca="true" t="shared" si="4" ref="R9:R16">IF(OR(H9="",H9="-"),0,H$8*(101+1000*LOG10(H$7/H9)))</f>
        <v>0</v>
      </c>
      <c r="S9" s="34">
        <f aca="true" t="shared" si="5" ref="S9:S16">IF(OR(I9="",I9="-"),0,I$8*(101+1000*LOG10(I$7/I9)))</f>
        <v>0</v>
      </c>
      <c r="T9" s="34">
        <f aca="true" t="shared" si="6" ref="T9:T16">IF(OR(J9="",J9="-"),0,J$8*(101+1000*LOG10(J$7/J9)))</f>
        <v>0</v>
      </c>
      <c r="U9" s="34">
        <f aca="true" t="shared" si="7" ref="U9:U16">IF(OR(K9="",K9="-"),0,K$8*(101+1000*LOG10(K$7/K9)))</f>
        <v>0</v>
      </c>
      <c r="V9" s="34">
        <f aca="true" t="shared" si="8" ref="V9:V16">IF(OR(L9="",L9="-"),0,L$8*(101+1000*LOG10(L$7/L9)))</f>
        <v>0</v>
      </c>
      <c r="W9" s="34">
        <f aca="true" t="shared" si="9" ref="W9:W16">IF(OR(M9="",M9="-"),0,M$8*(101+1000*LOG10(M$7/M9)))</f>
        <v>0</v>
      </c>
      <c r="X9" s="35">
        <f aca="true" t="shared" si="10" ref="X9:X16">SUM(O9:W9)</f>
        <v>1919.8590943993263</v>
      </c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33" customHeight="1">
      <c r="A10" s="31">
        <v>2</v>
      </c>
      <c r="B10" s="67" t="s">
        <v>106</v>
      </c>
      <c r="C10" s="69" t="s">
        <v>94</v>
      </c>
      <c r="D10" s="67" t="s">
        <v>125</v>
      </c>
      <c r="E10" s="32">
        <v>2</v>
      </c>
      <c r="F10" s="31"/>
      <c r="G10" s="31">
        <v>6</v>
      </c>
      <c r="H10" s="2"/>
      <c r="I10" s="2"/>
      <c r="J10" s="2"/>
      <c r="K10" s="2"/>
      <c r="L10" s="2"/>
      <c r="M10" s="2"/>
      <c r="N10" s="30">
        <f>X10</f>
        <v>810.5748487853033</v>
      </c>
      <c r="O10" s="34">
        <f t="shared" si="1"/>
        <v>709.5748487853033</v>
      </c>
      <c r="P10" s="34">
        <f t="shared" si="2"/>
        <v>0</v>
      </c>
      <c r="Q10" s="34">
        <f t="shared" si="3"/>
        <v>101</v>
      </c>
      <c r="R10" s="34">
        <f t="shared" si="4"/>
        <v>0</v>
      </c>
      <c r="S10" s="34">
        <f t="shared" si="5"/>
        <v>0</v>
      </c>
      <c r="T10" s="34">
        <f t="shared" si="6"/>
        <v>0</v>
      </c>
      <c r="U10" s="34">
        <f t="shared" si="7"/>
        <v>0</v>
      </c>
      <c r="V10" s="34">
        <f t="shared" si="8"/>
        <v>0</v>
      </c>
      <c r="W10" s="34">
        <f t="shared" si="9"/>
        <v>0</v>
      </c>
      <c r="X10" s="35">
        <f t="shared" si="10"/>
        <v>810.5748487853033</v>
      </c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33" customHeight="1">
      <c r="A11" s="31">
        <v>3</v>
      </c>
      <c r="B11" s="65" t="s">
        <v>75</v>
      </c>
      <c r="C11" s="69" t="s">
        <v>67</v>
      </c>
      <c r="D11" s="67" t="s">
        <v>72</v>
      </c>
      <c r="E11" s="32">
        <v>4</v>
      </c>
      <c r="F11" s="4"/>
      <c r="G11" s="9">
        <v>3</v>
      </c>
      <c r="H11" s="2"/>
      <c r="I11" s="2"/>
      <c r="J11" s="2"/>
      <c r="K11" s="2"/>
      <c r="L11" s="2"/>
      <c r="M11" s="2"/>
      <c r="N11" s="30">
        <f>X11</f>
        <v>780.4718492189052</v>
      </c>
      <c r="O11" s="34">
        <f t="shared" si="1"/>
        <v>378.44185355492397</v>
      </c>
      <c r="P11" s="34">
        <f t="shared" si="2"/>
        <v>0</v>
      </c>
      <c r="Q11" s="34">
        <f t="shared" si="3"/>
        <v>402.0299956639812</v>
      </c>
      <c r="R11" s="34">
        <f t="shared" si="4"/>
        <v>0</v>
      </c>
      <c r="S11" s="34">
        <f t="shared" si="5"/>
        <v>0</v>
      </c>
      <c r="T11" s="34">
        <f t="shared" si="6"/>
        <v>0</v>
      </c>
      <c r="U11" s="34">
        <f t="shared" si="7"/>
        <v>0</v>
      </c>
      <c r="V11" s="34">
        <f t="shared" si="8"/>
        <v>0</v>
      </c>
      <c r="W11" s="34">
        <f t="shared" si="9"/>
        <v>0</v>
      </c>
      <c r="X11" s="35">
        <f t="shared" si="10"/>
        <v>780.4718492189052</v>
      </c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ht="33" customHeight="1">
      <c r="A12" s="31">
        <v>4</v>
      </c>
      <c r="B12" s="65" t="s">
        <v>70</v>
      </c>
      <c r="C12" s="51" t="s">
        <v>66</v>
      </c>
      <c r="D12" s="67" t="s">
        <v>186</v>
      </c>
      <c r="E12" s="32"/>
      <c r="F12" s="4"/>
      <c r="G12" s="4">
        <v>2</v>
      </c>
      <c r="H12" s="2"/>
      <c r="I12" s="2"/>
      <c r="J12" s="2"/>
      <c r="K12" s="2"/>
      <c r="L12" s="2"/>
      <c r="M12" s="2"/>
      <c r="N12" s="30">
        <f>X12</f>
        <v>578.1212547196624</v>
      </c>
      <c r="O12" s="34">
        <f t="shared" si="1"/>
        <v>0</v>
      </c>
      <c r="P12" s="34">
        <f t="shared" si="2"/>
        <v>0</v>
      </c>
      <c r="Q12" s="34">
        <f t="shared" si="3"/>
        <v>578.1212547196624</v>
      </c>
      <c r="R12" s="34">
        <f t="shared" si="4"/>
        <v>0</v>
      </c>
      <c r="S12" s="34">
        <f t="shared" si="5"/>
        <v>0</v>
      </c>
      <c r="T12" s="34">
        <f t="shared" si="6"/>
        <v>0</v>
      </c>
      <c r="U12" s="34">
        <f t="shared" si="7"/>
        <v>0</v>
      </c>
      <c r="V12" s="34">
        <f t="shared" si="8"/>
        <v>0</v>
      </c>
      <c r="W12" s="34">
        <f t="shared" si="9"/>
        <v>0</v>
      </c>
      <c r="X12" s="35">
        <f t="shared" si="10"/>
        <v>578.1212547196624</v>
      </c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33" customHeight="1">
      <c r="A13" s="31">
        <v>5</v>
      </c>
      <c r="B13" s="67" t="s">
        <v>107</v>
      </c>
      <c r="C13" s="69" t="s">
        <v>78</v>
      </c>
      <c r="D13" s="67" t="s">
        <v>79</v>
      </c>
      <c r="E13" s="32">
        <v>3</v>
      </c>
      <c r="F13" s="8"/>
      <c r="G13" s="1"/>
      <c r="H13" s="2"/>
      <c r="I13" s="2"/>
      <c r="J13" s="2"/>
      <c r="K13" s="2"/>
      <c r="L13" s="2"/>
      <c r="M13" s="2"/>
      <c r="N13" s="30">
        <f>X13</f>
        <v>515.8744638240539</v>
      </c>
      <c r="O13" s="34">
        <f t="shared" si="1"/>
        <v>515.8744638240539</v>
      </c>
      <c r="P13" s="34">
        <f t="shared" si="2"/>
        <v>0</v>
      </c>
      <c r="Q13" s="34">
        <f t="shared" si="3"/>
        <v>0</v>
      </c>
      <c r="R13" s="34">
        <f t="shared" si="4"/>
        <v>0</v>
      </c>
      <c r="S13" s="34">
        <f t="shared" si="5"/>
        <v>0</v>
      </c>
      <c r="T13" s="34">
        <f t="shared" si="6"/>
        <v>0</v>
      </c>
      <c r="U13" s="34">
        <f t="shared" si="7"/>
        <v>0</v>
      </c>
      <c r="V13" s="34">
        <f t="shared" si="8"/>
        <v>0</v>
      </c>
      <c r="W13" s="34">
        <f t="shared" si="9"/>
        <v>0</v>
      </c>
      <c r="X13" s="35">
        <f t="shared" si="10"/>
        <v>515.8744638240539</v>
      </c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ht="33" customHeight="1">
      <c r="A14" s="31">
        <v>6</v>
      </c>
      <c r="B14" s="65" t="s">
        <v>71</v>
      </c>
      <c r="C14" s="51" t="s">
        <v>187</v>
      </c>
      <c r="D14" s="67" t="s">
        <v>188</v>
      </c>
      <c r="E14" s="32"/>
      <c r="F14" s="4"/>
      <c r="G14" s="4">
        <v>4</v>
      </c>
      <c r="H14" s="2"/>
      <c r="I14" s="2"/>
      <c r="J14" s="2"/>
      <c r="K14" s="2"/>
      <c r="L14" s="2"/>
      <c r="M14" s="2"/>
      <c r="N14" s="30">
        <f>X14</f>
        <v>277.09125905568123</v>
      </c>
      <c r="O14" s="34">
        <f t="shared" si="1"/>
        <v>0</v>
      </c>
      <c r="P14" s="34">
        <f t="shared" si="2"/>
        <v>0</v>
      </c>
      <c r="Q14" s="34">
        <f t="shared" si="3"/>
        <v>277.09125905568123</v>
      </c>
      <c r="R14" s="34">
        <f t="shared" si="4"/>
        <v>0</v>
      </c>
      <c r="S14" s="34">
        <f t="shared" si="5"/>
        <v>0</v>
      </c>
      <c r="T14" s="34">
        <f t="shared" si="6"/>
        <v>0</v>
      </c>
      <c r="U14" s="34">
        <f t="shared" si="7"/>
        <v>0</v>
      </c>
      <c r="V14" s="34">
        <f t="shared" si="8"/>
        <v>0</v>
      </c>
      <c r="W14" s="34">
        <f t="shared" si="9"/>
        <v>0</v>
      </c>
      <c r="X14" s="35">
        <f t="shared" si="10"/>
        <v>277.09125905568123</v>
      </c>
      <c r="Y14" s="36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1:36" ht="33" customHeight="1">
      <c r="A15" s="31">
        <v>7</v>
      </c>
      <c r="B15" s="65" t="s">
        <v>108</v>
      </c>
      <c r="C15" s="69" t="s">
        <v>95</v>
      </c>
      <c r="D15" s="67" t="s">
        <v>126</v>
      </c>
      <c r="E15" s="32">
        <v>5</v>
      </c>
      <c r="F15" s="4"/>
      <c r="G15" s="4"/>
      <c r="H15" s="2"/>
      <c r="I15" s="2"/>
      <c r="J15" s="2"/>
      <c r="K15" s="2"/>
      <c r="L15" s="2"/>
      <c r="M15" s="2"/>
      <c r="N15" s="30">
        <f>X15</f>
        <v>271.8408392460618</v>
      </c>
      <c r="O15" s="34">
        <f t="shared" si="1"/>
        <v>271.8408392460618</v>
      </c>
      <c r="P15" s="34">
        <f t="shared" si="2"/>
        <v>0</v>
      </c>
      <c r="Q15" s="34">
        <f t="shared" si="3"/>
        <v>0</v>
      </c>
      <c r="R15" s="34">
        <f t="shared" si="4"/>
        <v>0</v>
      </c>
      <c r="S15" s="34">
        <f t="shared" si="5"/>
        <v>0</v>
      </c>
      <c r="T15" s="34">
        <f t="shared" si="6"/>
        <v>0</v>
      </c>
      <c r="U15" s="34">
        <f t="shared" si="7"/>
        <v>0</v>
      </c>
      <c r="V15" s="34">
        <f t="shared" si="8"/>
        <v>0</v>
      </c>
      <c r="W15" s="34">
        <f t="shared" si="9"/>
        <v>0</v>
      </c>
      <c r="X15" s="35">
        <f t="shared" si="10"/>
        <v>271.8408392460618</v>
      </c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33" customHeight="1">
      <c r="A16" s="31">
        <v>8</v>
      </c>
      <c r="B16" s="65" t="s">
        <v>70</v>
      </c>
      <c r="C16" s="69" t="s">
        <v>96</v>
      </c>
      <c r="D16" s="67" t="s">
        <v>127</v>
      </c>
      <c r="E16" s="32">
        <v>6</v>
      </c>
      <c r="F16" s="4"/>
      <c r="G16" s="4"/>
      <c r="H16" s="2"/>
      <c r="I16" s="2"/>
      <c r="J16" s="2"/>
      <c r="K16" s="2"/>
      <c r="L16" s="2"/>
      <c r="M16" s="2"/>
      <c r="N16" s="30">
        <f>X16</f>
        <v>184.74146859367457</v>
      </c>
      <c r="O16" s="34">
        <f t="shared" si="1"/>
        <v>184.74146859367457</v>
      </c>
      <c r="P16" s="34">
        <f t="shared" si="2"/>
        <v>0</v>
      </c>
      <c r="Q16" s="34">
        <f t="shared" si="3"/>
        <v>0</v>
      </c>
      <c r="R16" s="34">
        <f t="shared" si="4"/>
        <v>0</v>
      </c>
      <c r="S16" s="34">
        <f t="shared" si="5"/>
        <v>0</v>
      </c>
      <c r="T16" s="34">
        <f t="shared" si="6"/>
        <v>0</v>
      </c>
      <c r="U16" s="34">
        <f t="shared" si="7"/>
        <v>0</v>
      </c>
      <c r="V16" s="34">
        <f t="shared" si="8"/>
        <v>0</v>
      </c>
      <c r="W16" s="34">
        <f t="shared" si="9"/>
        <v>0</v>
      </c>
      <c r="X16" s="35">
        <f t="shared" si="10"/>
        <v>184.74146859367457</v>
      </c>
      <c r="Y16" s="3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33" customHeight="1">
      <c r="A17" s="31">
        <v>9</v>
      </c>
      <c r="B17" s="65" t="s">
        <v>108</v>
      </c>
      <c r="C17" s="51" t="s">
        <v>189</v>
      </c>
      <c r="D17" s="67" t="s">
        <v>126</v>
      </c>
      <c r="E17" s="32"/>
      <c r="F17" s="4"/>
      <c r="G17" s="4">
        <v>5</v>
      </c>
      <c r="H17" s="2"/>
      <c r="I17" s="2"/>
      <c r="J17" s="2"/>
      <c r="K17" s="2"/>
      <c r="L17" s="2"/>
      <c r="M17" s="2"/>
      <c r="N17" s="30">
        <f>X17</f>
        <v>180.18124604762482</v>
      </c>
      <c r="O17" s="34">
        <f aca="true" t="shared" si="11" ref="O17:W17">IF(OR(E17="",E17="-"),0,E$8*(101+1000*LOG10(E$7/E17)))</f>
        <v>0</v>
      </c>
      <c r="P17" s="34">
        <f t="shared" si="11"/>
        <v>0</v>
      </c>
      <c r="Q17" s="34">
        <f t="shared" si="11"/>
        <v>180.18124604762482</v>
      </c>
      <c r="R17" s="34">
        <f t="shared" si="11"/>
        <v>0</v>
      </c>
      <c r="S17" s="34">
        <f t="shared" si="11"/>
        <v>0</v>
      </c>
      <c r="T17" s="34">
        <f t="shared" si="11"/>
        <v>0</v>
      </c>
      <c r="U17" s="34">
        <f t="shared" si="11"/>
        <v>0</v>
      </c>
      <c r="V17" s="34">
        <f t="shared" si="11"/>
        <v>0</v>
      </c>
      <c r="W17" s="34">
        <f t="shared" si="11"/>
        <v>0</v>
      </c>
      <c r="X17" s="35">
        <f>SUM(O17:W17)</f>
        <v>180.18124604762482</v>
      </c>
      <c r="Y17" s="3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33" customHeight="1">
      <c r="A18" s="31">
        <v>10</v>
      </c>
      <c r="B18" s="65" t="s">
        <v>109</v>
      </c>
      <c r="C18" s="69" t="s">
        <v>97</v>
      </c>
      <c r="D18" s="67" t="s">
        <v>128</v>
      </c>
      <c r="E18" s="32">
        <v>7</v>
      </c>
      <c r="F18" s="4"/>
      <c r="G18" s="4"/>
      <c r="H18" s="2"/>
      <c r="I18" s="2"/>
      <c r="J18" s="2"/>
      <c r="K18" s="2"/>
      <c r="L18" s="2"/>
      <c r="M18" s="2"/>
      <c r="N18" s="30">
        <f>X18</f>
        <v>111.10000000000001</v>
      </c>
      <c r="O18" s="34">
        <f>IF(OR(E18="",E18="-"),0,E$8*(101+1000*LOG10(E$7/E18)))</f>
        <v>111.10000000000001</v>
      </c>
      <c r="P18" s="34">
        <f>IF(OR(F18="",F18="-"),0,F$8*(101+1000*LOG10(F$7/F18)))</f>
        <v>0</v>
      </c>
      <c r="Q18" s="34">
        <f>IF(OR(G18="",G18="-"),0,G$8*(101+1000*LOG10(G$7/G18)))</f>
        <v>0</v>
      </c>
      <c r="R18" s="34">
        <f>IF(OR(H18="",H18="-"),0,H$8*(101+1000*LOG10(H$7/H18)))</f>
        <v>0</v>
      </c>
      <c r="S18" s="34">
        <f>IF(OR(I18="",I18="-"),0,I$8*(101+1000*LOG10(I$7/I18)))</f>
        <v>0</v>
      </c>
      <c r="T18" s="34">
        <f>IF(OR(J18="",J18="-"),0,J$8*(101+1000*LOG10(J$7/J18)))</f>
        <v>0</v>
      </c>
      <c r="U18" s="34">
        <f>IF(OR(K18="",K18="-"),0,K$8*(101+1000*LOG10(K$7/K18)))</f>
        <v>0</v>
      </c>
      <c r="V18" s="34">
        <f>IF(OR(L18="",L18="-"),0,L$8*(101+1000*LOG10(L$7/L18)))</f>
        <v>0</v>
      </c>
      <c r="W18" s="34">
        <f>IF(OR(M18="",M18="-"),0,M$8*(101+1000*LOG10(M$7/M18)))</f>
        <v>0</v>
      </c>
      <c r="X18" s="35">
        <f>SUM(O18:W18)</f>
        <v>111.10000000000001</v>
      </c>
      <c r="Y18" s="3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3"/>
  <sheetViews>
    <sheetView zoomScale="70" zoomScaleNormal="70" zoomScalePageLayoutView="0" workbookViewId="0" topLeftCell="A1">
      <selection activeCell="P13" sqref="P13"/>
    </sheetView>
  </sheetViews>
  <sheetFormatPr defaultColWidth="9.140625" defaultRowHeight="12.75"/>
  <cols>
    <col min="1" max="1" width="9.140625" style="38" customWidth="1"/>
    <col min="2" max="2" width="14.57421875" style="38" customWidth="1"/>
    <col min="3" max="3" width="31.00390625" style="38" bestFit="1" customWidth="1"/>
    <col min="4" max="4" width="25.57421875" style="38" customWidth="1"/>
    <col min="5" max="5" width="13.421875" style="38" customWidth="1"/>
    <col min="6" max="6" width="14.00390625" style="38" customWidth="1"/>
    <col min="7" max="7" width="13.57421875" style="38" customWidth="1"/>
    <col min="8" max="8" width="13.28125" style="38" customWidth="1"/>
    <col min="9" max="9" width="12.7109375" style="38" customWidth="1"/>
    <col min="10" max="10" width="14.00390625" style="38" customWidth="1"/>
    <col min="11" max="13" width="14.421875" style="38" customWidth="1"/>
    <col min="14" max="14" width="12.28125" style="95" bestFit="1" customWidth="1"/>
    <col min="15" max="16" width="11.28125" style="96" customWidth="1"/>
    <col min="17" max="23" width="9.140625" style="96" customWidth="1"/>
    <col min="24" max="24" width="8.8515625" style="96" customWidth="1"/>
    <col min="25" max="26" width="9.140625" style="102" customWidth="1"/>
    <col min="27" max="16384" width="9.140625" style="38" customWidth="1"/>
  </cols>
  <sheetData>
    <row r="1" spans="15:26" s="95" customFormat="1" ht="15"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7"/>
    </row>
    <row r="2" spans="1:26" s="95" customFormat="1" ht="15">
      <c r="A2" s="98" t="s">
        <v>6</v>
      </c>
      <c r="B2" s="98"/>
      <c r="C2" s="98"/>
      <c r="D2" s="98"/>
      <c r="E2" s="98"/>
      <c r="F2" s="98"/>
      <c r="G2" s="98"/>
      <c r="H2" s="98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97"/>
    </row>
    <row r="3" spans="10:26" s="95" customFormat="1" ht="15">
      <c r="J3" s="98" t="s">
        <v>8</v>
      </c>
      <c r="K3" s="99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7"/>
    </row>
    <row r="4" spans="1:26" s="95" customFormat="1" ht="18" customHeight="1">
      <c r="A4" s="100" t="s">
        <v>51</v>
      </c>
      <c r="B4" s="100"/>
      <c r="C4" s="100"/>
      <c r="D4" s="100"/>
      <c r="E4" s="100"/>
      <c r="F4" s="100"/>
      <c r="G4" s="100"/>
      <c r="H4" s="100"/>
      <c r="J4" s="95">
        <f>SUM(E7:M7)/8</f>
        <v>1.375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  <c r="Z4" s="97"/>
    </row>
    <row r="5" spans="1:26" s="95" customFormat="1" ht="18" customHeight="1">
      <c r="A5" s="101"/>
      <c r="B5" s="101"/>
      <c r="C5" s="101"/>
      <c r="D5" s="101"/>
      <c r="E5" s="101"/>
      <c r="F5" s="101"/>
      <c r="G5" s="101"/>
      <c r="H5" s="101"/>
      <c r="I5" s="101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7"/>
    </row>
    <row r="6" spans="1:26" s="87" customFormat="1" ht="15" customHeight="1">
      <c r="A6" s="82" t="s">
        <v>0</v>
      </c>
      <c r="B6" s="83" t="s">
        <v>1</v>
      </c>
      <c r="C6" s="83" t="s">
        <v>7</v>
      </c>
      <c r="D6" s="84" t="s">
        <v>2</v>
      </c>
      <c r="E6" s="84" t="s">
        <v>22</v>
      </c>
      <c r="F6" s="84" t="s">
        <v>19</v>
      </c>
      <c r="G6" s="84" t="s">
        <v>21</v>
      </c>
      <c r="H6" s="84" t="s">
        <v>20</v>
      </c>
      <c r="I6" s="84" t="s">
        <v>89</v>
      </c>
      <c r="J6" s="84" t="s">
        <v>90</v>
      </c>
      <c r="K6" s="84" t="s">
        <v>23</v>
      </c>
      <c r="L6" s="84" t="s">
        <v>50</v>
      </c>
      <c r="M6" s="84"/>
      <c r="N6" s="83" t="s">
        <v>3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6"/>
    </row>
    <row r="7" spans="1:26" s="87" customFormat="1" ht="14.25" customHeight="1">
      <c r="A7" s="88"/>
      <c r="B7" s="89"/>
      <c r="C7" s="89"/>
      <c r="D7" s="90" t="s">
        <v>4</v>
      </c>
      <c r="E7" s="91">
        <f>COUNTIF(E9:E59,"&gt;0")</f>
        <v>7</v>
      </c>
      <c r="F7" s="91">
        <f>COUNTIF(F9:F59,"&gt;0")</f>
        <v>0</v>
      </c>
      <c r="G7" s="91">
        <f aca="true" t="shared" si="0" ref="G7:M7">COUNTIF(G9:G59,"&gt;0")</f>
        <v>4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6"/>
    </row>
    <row r="8" spans="1:26" s="87" customFormat="1" ht="14.25" customHeight="1" thickBot="1">
      <c r="A8" s="92"/>
      <c r="B8" s="93"/>
      <c r="C8" s="93"/>
      <c r="D8" s="90" t="s">
        <v>5</v>
      </c>
      <c r="E8" s="90">
        <v>1.1</v>
      </c>
      <c r="F8" s="90">
        <v>1</v>
      </c>
      <c r="G8" s="91">
        <v>1</v>
      </c>
      <c r="H8" s="91">
        <v>1</v>
      </c>
      <c r="I8" s="91">
        <v>1</v>
      </c>
      <c r="J8" s="91">
        <v>1</v>
      </c>
      <c r="K8" s="91">
        <v>1.2</v>
      </c>
      <c r="L8" s="91">
        <v>1</v>
      </c>
      <c r="M8" s="91">
        <v>0</v>
      </c>
      <c r="N8" s="94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</row>
    <row r="9" spans="1:37" ht="33" customHeight="1">
      <c r="A9" s="31">
        <v>1</v>
      </c>
      <c r="B9" s="110">
        <v>0</v>
      </c>
      <c r="C9" s="69" t="s">
        <v>99</v>
      </c>
      <c r="D9" s="71" t="s">
        <v>47</v>
      </c>
      <c r="E9" s="3">
        <v>3</v>
      </c>
      <c r="F9" s="3"/>
      <c r="G9" s="2">
        <v>1</v>
      </c>
      <c r="H9" s="2"/>
      <c r="I9" s="2"/>
      <c r="J9" s="2"/>
      <c r="K9" s="2"/>
      <c r="L9" s="2"/>
      <c r="M9" s="2"/>
      <c r="N9" s="30">
        <f>X9</f>
        <v>1218.9344551520162</v>
      </c>
      <c r="O9" s="34">
        <f aca="true" t="shared" si="1" ref="O9:O42">IF(OR(E9="",E9="-"),0,E$8*(101+1000*LOG10(E$7/E9)))</f>
        <v>515.8744638240539</v>
      </c>
      <c r="P9" s="34">
        <f aca="true" t="shared" si="2" ref="P9:P42">IF(OR(F9="",F9="-"),0,F$8*(101+1000*LOG10(F$7/F9)))</f>
        <v>0</v>
      </c>
      <c r="Q9" s="34">
        <f aca="true" t="shared" si="3" ref="Q9:Q42">IF(OR(G9="",G9="-"),0,G$8*(101+1000*LOG10(G$7/G9)))</f>
        <v>703.0599913279624</v>
      </c>
      <c r="R9" s="34">
        <f aca="true" t="shared" si="4" ref="R9:R42">IF(OR(H9="",H9="-"),0,H$8*(101+1000*LOG10(H$7/H9)))</f>
        <v>0</v>
      </c>
      <c r="S9" s="34">
        <f aca="true" t="shared" si="5" ref="S9:S42">IF(OR(I9="",I9="-"),0,I$8*(101+1000*LOG10(I$7/I9)))</f>
        <v>0</v>
      </c>
      <c r="T9" s="34">
        <f aca="true" t="shared" si="6" ref="T9:W26">IF(OR(J9="",J9="-"),0,J$8*(101+1000*LOG10(J$7/J9)))</f>
        <v>0</v>
      </c>
      <c r="U9" s="34">
        <f t="shared" si="6"/>
        <v>0</v>
      </c>
      <c r="V9" s="34">
        <f t="shared" si="6"/>
        <v>0</v>
      </c>
      <c r="W9" s="34">
        <f t="shared" si="6"/>
        <v>0</v>
      </c>
      <c r="X9" s="35">
        <f aca="true" t="shared" si="7" ref="X9:X42">SUM(O9:W9)</f>
        <v>1218.9344551520162</v>
      </c>
      <c r="Y9" s="36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33" customHeight="1">
      <c r="A10" s="31">
        <v>2</v>
      </c>
      <c r="B10" s="62" t="s">
        <v>110</v>
      </c>
      <c r="C10" s="69" t="s">
        <v>98</v>
      </c>
      <c r="D10" s="64" t="s">
        <v>129</v>
      </c>
      <c r="E10" s="9">
        <v>1</v>
      </c>
      <c r="F10" s="4"/>
      <c r="G10" s="2"/>
      <c r="H10" s="2"/>
      <c r="I10" s="2"/>
      <c r="J10" s="2"/>
      <c r="K10" s="2"/>
      <c r="L10" s="2"/>
      <c r="M10" s="2"/>
      <c r="N10" s="30">
        <f>X10</f>
        <v>1040.7078440156827</v>
      </c>
      <c r="O10" s="34">
        <f t="shared" si="1"/>
        <v>1040.7078440156827</v>
      </c>
      <c r="P10" s="34">
        <f t="shared" si="2"/>
        <v>0</v>
      </c>
      <c r="Q10" s="34">
        <f t="shared" si="3"/>
        <v>0</v>
      </c>
      <c r="R10" s="34">
        <f t="shared" si="4"/>
        <v>0</v>
      </c>
      <c r="S10" s="34">
        <f t="shared" si="5"/>
        <v>0</v>
      </c>
      <c r="T10" s="34">
        <f t="shared" si="6"/>
        <v>0</v>
      </c>
      <c r="U10" s="34">
        <f t="shared" si="6"/>
        <v>0</v>
      </c>
      <c r="V10" s="34">
        <f t="shared" si="6"/>
        <v>0</v>
      </c>
      <c r="W10" s="34">
        <f t="shared" si="6"/>
        <v>0</v>
      </c>
      <c r="X10" s="35">
        <f t="shared" si="7"/>
        <v>1040.7078440156827</v>
      </c>
      <c r="Y10" s="36"/>
      <c r="Z10" s="3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33" customHeight="1">
      <c r="A11" s="31">
        <v>3</v>
      </c>
      <c r="B11" s="111" t="s">
        <v>74</v>
      </c>
      <c r="C11" s="69" t="s">
        <v>73</v>
      </c>
      <c r="D11" s="111" t="s">
        <v>76</v>
      </c>
      <c r="E11" s="8">
        <v>2</v>
      </c>
      <c r="F11" s="8"/>
      <c r="G11" s="2">
        <v>3</v>
      </c>
      <c r="H11" s="2"/>
      <c r="I11" s="2"/>
      <c r="J11" s="2"/>
      <c r="K11" s="2"/>
      <c r="L11" s="2"/>
      <c r="M11" s="2"/>
      <c r="N11" s="30">
        <f>X11</f>
        <v>935.5135853936032</v>
      </c>
      <c r="O11" s="34">
        <f t="shared" si="1"/>
        <v>709.5748487853033</v>
      </c>
      <c r="P11" s="34">
        <f t="shared" si="2"/>
        <v>0</v>
      </c>
      <c r="Q11" s="34">
        <f t="shared" si="3"/>
        <v>225.93873660829993</v>
      </c>
      <c r="R11" s="34">
        <f t="shared" si="4"/>
        <v>0</v>
      </c>
      <c r="S11" s="34">
        <f t="shared" si="5"/>
        <v>0</v>
      </c>
      <c r="T11" s="34">
        <f t="shared" si="6"/>
        <v>0</v>
      </c>
      <c r="U11" s="34">
        <f t="shared" si="6"/>
        <v>0</v>
      </c>
      <c r="V11" s="34">
        <f t="shared" si="6"/>
        <v>0</v>
      </c>
      <c r="W11" s="34">
        <f t="shared" si="6"/>
        <v>0</v>
      </c>
      <c r="X11" s="35">
        <f t="shared" si="7"/>
        <v>935.5135853936032</v>
      </c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33" customHeight="1">
      <c r="A12" s="31">
        <v>4</v>
      </c>
      <c r="B12" s="66" t="s">
        <v>111</v>
      </c>
      <c r="C12" s="69" t="s">
        <v>81</v>
      </c>
      <c r="D12" s="66" t="s">
        <v>80</v>
      </c>
      <c r="E12" s="8">
        <v>5</v>
      </c>
      <c r="F12" s="3"/>
      <c r="G12" s="2">
        <v>2</v>
      </c>
      <c r="H12" s="2"/>
      <c r="I12" s="2"/>
      <c r="J12" s="2"/>
      <c r="K12" s="2"/>
      <c r="L12" s="2"/>
      <c r="M12" s="2"/>
      <c r="N12" s="30">
        <f>X12</f>
        <v>673.870834910043</v>
      </c>
      <c r="O12" s="34">
        <f t="shared" si="1"/>
        <v>271.8408392460618</v>
      </c>
      <c r="P12" s="34">
        <f t="shared" si="2"/>
        <v>0</v>
      </c>
      <c r="Q12" s="34">
        <f t="shared" si="3"/>
        <v>402.0299956639812</v>
      </c>
      <c r="R12" s="34">
        <f t="shared" si="4"/>
        <v>0</v>
      </c>
      <c r="S12" s="34">
        <f t="shared" si="5"/>
        <v>0</v>
      </c>
      <c r="T12" s="34">
        <f t="shared" si="6"/>
        <v>0</v>
      </c>
      <c r="U12" s="34">
        <f t="shared" si="6"/>
        <v>0</v>
      </c>
      <c r="V12" s="34">
        <f t="shared" si="6"/>
        <v>0</v>
      </c>
      <c r="W12" s="34">
        <f t="shared" si="6"/>
        <v>0</v>
      </c>
      <c r="X12" s="35">
        <f t="shared" si="7"/>
        <v>673.870834910043</v>
      </c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33" customHeight="1">
      <c r="A13" s="31">
        <v>5</v>
      </c>
      <c r="B13" s="63">
        <v>0</v>
      </c>
      <c r="C13" s="69" t="s">
        <v>87</v>
      </c>
      <c r="D13" s="63" t="s">
        <v>88</v>
      </c>
      <c r="E13" s="4">
        <v>4</v>
      </c>
      <c r="F13" s="4"/>
      <c r="G13" s="2"/>
      <c r="H13" s="2"/>
      <c r="I13" s="2"/>
      <c r="J13" s="2"/>
      <c r="K13" s="2"/>
      <c r="L13" s="2"/>
      <c r="M13" s="2"/>
      <c r="N13" s="30">
        <f>X13</f>
        <v>378.44185355492397</v>
      </c>
      <c r="O13" s="34">
        <f t="shared" si="1"/>
        <v>378.44185355492397</v>
      </c>
      <c r="P13" s="34">
        <f t="shared" si="2"/>
        <v>0</v>
      </c>
      <c r="Q13" s="34">
        <f t="shared" si="3"/>
        <v>0</v>
      </c>
      <c r="R13" s="34">
        <f t="shared" si="4"/>
        <v>0</v>
      </c>
      <c r="S13" s="34">
        <f t="shared" si="5"/>
        <v>0</v>
      </c>
      <c r="T13" s="34">
        <f t="shared" si="6"/>
        <v>0</v>
      </c>
      <c r="U13" s="34">
        <f t="shared" si="6"/>
        <v>0</v>
      </c>
      <c r="V13" s="34">
        <f t="shared" si="6"/>
        <v>0</v>
      </c>
      <c r="W13" s="34">
        <f t="shared" si="6"/>
        <v>0</v>
      </c>
      <c r="X13" s="35">
        <f t="shared" si="7"/>
        <v>378.44185355492397</v>
      </c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33" customHeight="1">
      <c r="A14" s="31">
        <v>6</v>
      </c>
      <c r="B14" s="1">
        <v>0</v>
      </c>
      <c r="C14" s="69" t="s">
        <v>101</v>
      </c>
      <c r="D14" s="61" t="s">
        <v>131</v>
      </c>
      <c r="E14" s="3">
        <v>7</v>
      </c>
      <c r="F14" s="3"/>
      <c r="G14" s="2">
        <v>4</v>
      </c>
      <c r="H14" s="2"/>
      <c r="I14" s="2"/>
      <c r="J14" s="2"/>
      <c r="K14" s="2"/>
      <c r="L14" s="2"/>
      <c r="M14" s="2"/>
      <c r="N14" s="30">
        <f>X14</f>
        <v>212.10000000000002</v>
      </c>
      <c r="O14" s="34">
        <f t="shared" si="1"/>
        <v>111.10000000000001</v>
      </c>
      <c r="P14" s="34">
        <f t="shared" si="2"/>
        <v>0</v>
      </c>
      <c r="Q14" s="34">
        <f t="shared" si="3"/>
        <v>101</v>
      </c>
      <c r="R14" s="34">
        <f t="shared" si="4"/>
        <v>0</v>
      </c>
      <c r="S14" s="34">
        <f t="shared" si="5"/>
        <v>0</v>
      </c>
      <c r="T14" s="34">
        <f t="shared" si="6"/>
        <v>0</v>
      </c>
      <c r="U14" s="34">
        <f t="shared" si="6"/>
        <v>0</v>
      </c>
      <c r="V14" s="34">
        <f t="shared" si="6"/>
        <v>0</v>
      </c>
      <c r="W14" s="34">
        <f t="shared" si="6"/>
        <v>0</v>
      </c>
      <c r="X14" s="35">
        <f t="shared" si="7"/>
        <v>212.10000000000002</v>
      </c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33" customHeight="1">
      <c r="A15" s="31">
        <v>7</v>
      </c>
      <c r="B15" s="3" t="s">
        <v>112</v>
      </c>
      <c r="C15" s="69" t="s">
        <v>100</v>
      </c>
      <c r="D15" s="3" t="s">
        <v>130</v>
      </c>
      <c r="E15" s="3">
        <v>6</v>
      </c>
      <c r="F15" s="3"/>
      <c r="G15" s="2"/>
      <c r="H15" s="2"/>
      <c r="I15" s="2"/>
      <c r="J15" s="2"/>
      <c r="K15" s="2"/>
      <c r="L15" s="2"/>
      <c r="M15" s="2"/>
      <c r="N15" s="30">
        <f>X15</f>
        <v>184.74146859367457</v>
      </c>
      <c r="O15" s="34">
        <f t="shared" si="1"/>
        <v>184.74146859367457</v>
      </c>
      <c r="P15" s="34">
        <f t="shared" si="2"/>
        <v>0</v>
      </c>
      <c r="Q15" s="34">
        <f t="shared" si="3"/>
        <v>0</v>
      </c>
      <c r="R15" s="34">
        <f t="shared" si="4"/>
        <v>0</v>
      </c>
      <c r="S15" s="34">
        <f t="shared" si="5"/>
        <v>0</v>
      </c>
      <c r="T15" s="34">
        <f t="shared" si="6"/>
        <v>0</v>
      </c>
      <c r="U15" s="34">
        <f t="shared" si="6"/>
        <v>0</v>
      </c>
      <c r="V15" s="34">
        <f t="shared" si="6"/>
        <v>0</v>
      </c>
      <c r="W15" s="34">
        <f t="shared" si="6"/>
        <v>0</v>
      </c>
      <c r="X15" s="35">
        <f t="shared" si="7"/>
        <v>184.74146859367457</v>
      </c>
      <c r="Y15" s="36"/>
      <c r="Z15" s="36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33" customHeight="1">
      <c r="A16" s="31">
        <v>8</v>
      </c>
      <c r="B16" s="63"/>
      <c r="C16" s="51"/>
      <c r="D16" s="63"/>
      <c r="E16" s="3"/>
      <c r="F16" s="3"/>
      <c r="G16" s="2"/>
      <c r="H16" s="2"/>
      <c r="I16" s="2"/>
      <c r="J16" s="2"/>
      <c r="K16" s="2"/>
      <c r="L16" s="2"/>
      <c r="M16" s="2"/>
      <c r="N16" s="30">
        <f aca="true" t="shared" si="8" ref="N9:N53">X16</f>
        <v>0</v>
      </c>
      <c r="O16" s="34">
        <f t="shared" si="1"/>
        <v>0</v>
      </c>
      <c r="P16" s="34">
        <f t="shared" si="2"/>
        <v>0</v>
      </c>
      <c r="Q16" s="34">
        <f t="shared" si="3"/>
        <v>0</v>
      </c>
      <c r="R16" s="34">
        <f t="shared" si="4"/>
        <v>0</v>
      </c>
      <c r="S16" s="34">
        <f t="shared" si="5"/>
        <v>0</v>
      </c>
      <c r="T16" s="34">
        <f t="shared" si="6"/>
        <v>0</v>
      </c>
      <c r="U16" s="34">
        <f t="shared" si="6"/>
        <v>0</v>
      </c>
      <c r="V16" s="34">
        <f t="shared" si="6"/>
        <v>0</v>
      </c>
      <c r="W16" s="34">
        <f t="shared" si="6"/>
        <v>0</v>
      </c>
      <c r="X16" s="35">
        <f t="shared" si="7"/>
        <v>0</v>
      </c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33" customHeight="1">
      <c r="A17" s="31">
        <v>9</v>
      </c>
      <c r="B17" s="3"/>
      <c r="C17" s="103"/>
      <c r="D17" s="1"/>
      <c r="E17" s="3"/>
      <c r="F17" s="3"/>
      <c r="G17" s="2"/>
      <c r="H17" s="2"/>
      <c r="I17" s="2"/>
      <c r="J17" s="2"/>
      <c r="K17" s="2"/>
      <c r="L17" s="2"/>
      <c r="M17" s="2"/>
      <c r="N17" s="30">
        <f t="shared" si="8"/>
        <v>0</v>
      </c>
      <c r="O17" s="34">
        <f t="shared" si="1"/>
        <v>0</v>
      </c>
      <c r="P17" s="34">
        <f t="shared" si="2"/>
        <v>0</v>
      </c>
      <c r="Q17" s="34">
        <f t="shared" si="3"/>
        <v>0</v>
      </c>
      <c r="R17" s="34">
        <f t="shared" si="4"/>
        <v>0</v>
      </c>
      <c r="S17" s="34">
        <f t="shared" si="5"/>
        <v>0</v>
      </c>
      <c r="T17" s="34">
        <f t="shared" si="6"/>
        <v>0</v>
      </c>
      <c r="U17" s="34">
        <f t="shared" si="6"/>
        <v>0</v>
      </c>
      <c r="V17" s="34">
        <f t="shared" si="6"/>
        <v>0</v>
      </c>
      <c r="W17" s="34">
        <f t="shared" si="6"/>
        <v>0</v>
      </c>
      <c r="X17" s="35">
        <f t="shared" si="7"/>
        <v>0</v>
      </c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33" customHeight="1">
      <c r="A18" s="31">
        <v>10</v>
      </c>
      <c r="B18" s="62"/>
      <c r="C18" s="58"/>
      <c r="D18" s="64"/>
      <c r="E18" s="3"/>
      <c r="F18" s="3"/>
      <c r="G18" s="2"/>
      <c r="H18" s="2"/>
      <c r="I18" s="2"/>
      <c r="J18" s="2"/>
      <c r="K18" s="2"/>
      <c r="L18" s="2"/>
      <c r="M18" s="2"/>
      <c r="N18" s="30">
        <f t="shared" si="8"/>
        <v>0</v>
      </c>
      <c r="O18" s="34">
        <f t="shared" si="1"/>
        <v>0</v>
      </c>
      <c r="P18" s="34">
        <f t="shared" si="2"/>
        <v>0</v>
      </c>
      <c r="Q18" s="34">
        <f t="shared" si="3"/>
        <v>0</v>
      </c>
      <c r="R18" s="34">
        <f t="shared" si="4"/>
        <v>0</v>
      </c>
      <c r="S18" s="34">
        <f t="shared" si="5"/>
        <v>0</v>
      </c>
      <c r="T18" s="34">
        <f t="shared" si="6"/>
        <v>0</v>
      </c>
      <c r="U18" s="34">
        <f t="shared" si="6"/>
        <v>0</v>
      </c>
      <c r="V18" s="34">
        <f t="shared" si="6"/>
        <v>0</v>
      </c>
      <c r="W18" s="34">
        <f t="shared" si="6"/>
        <v>0</v>
      </c>
      <c r="X18" s="35">
        <f t="shared" si="7"/>
        <v>0</v>
      </c>
      <c r="Y18" s="36"/>
      <c r="Z18" s="36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33" customHeight="1">
      <c r="A19" s="31">
        <v>11</v>
      </c>
      <c r="B19" s="3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30">
        <f t="shared" si="8"/>
        <v>0</v>
      </c>
      <c r="O19" s="34">
        <f t="shared" si="1"/>
        <v>0</v>
      </c>
      <c r="P19" s="34">
        <f t="shared" si="2"/>
        <v>0</v>
      </c>
      <c r="Q19" s="34">
        <f t="shared" si="3"/>
        <v>0</v>
      </c>
      <c r="R19" s="34">
        <f t="shared" si="4"/>
        <v>0</v>
      </c>
      <c r="S19" s="34">
        <f t="shared" si="5"/>
        <v>0</v>
      </c>
      <c r="T19" s="34">
        <f t="shared" si="6"/>
        <v>0</v>
      </c>
      <c r="U19" s="34">
        <f t="shared" si="6"/>
        <v>0</v>
      </c>
      <c r="V19" s="34">
        <f t="shared" si="6"/>
        <v>0</v>
      </c>
      <c r="W19" s="34">
        <f t="shared" si="6"/>
        <v>0</v>
      </c>
      <c r="X19" s="35">
        <f t="shared" si="7"/>
        <v>0</v>
      </c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33" customHeight="1">
      <c r="A20" s="31">
        <v>12</v>
      </c>
      <c r="B20" s="47"/>
      <c r="C20" s="1"/>
      <c r="D20" s="47"/>
      <c r="E20" s="3"/>
      <c r="F20" s="3"/>
      <c r="G20" s="2"/>
      <c r="H20" s="2"/>
      <c r="I20" s="2"/>
      <c r="J20" s="2"/>
      <c r="K20" s="2"/>
      <c r="L20" s="2"/>
      <c r="M20" s="2"/>
      <c r="N20" s="30">
        <f t="shared" si="8"/>
        <v>0</v>
      </c>
      <c r="O20" s="34">
        <f t="shared" si="1"/>
        <v>0</v>
      </c>
      <c r="P20" s="34">
        <f t="shared" si="2"/>
        <v>0</v>
      </c>
      <c r="Q20" s="34">
        <f t="shared" si="3"/>
        <v>0</v>
      </c>
      <c r="R20" s="34">
        <f t="shared" si="4"/>
        <v>0</v>
      </c>
      <c r="S20" s="34">
        <f t="shared" si="5"/>
        <v>0</v>
      </c>
      <c r="T20" s="34">
        <f t="shared" si="6"/>
        <v>0</v>
      </c>
      <c r="U20" s="34">
        <f t="shared" si="6"/>
        <v>0</v>
      </c>
      <c r="V20" s="34">
        <f t="shared" si="6"/>
        <v>0</v>
      </c>
      <c r="W20" s="34">
        <f t="shared" si="6"/>
        <v>0</v>
      </c>
      <c r="X20" s="35">
        <f t="shared" si="7"/>
        <v>0</v>
      </c>
      <c r="Y20" s="36"/>
      <c r="Z20" s="36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33" customHeight="1">
      <c r="A21" s="31">
        <v>13</v>
      </c>
      <c r="B21" s="71"/>
      <c r="C21" s="3"/>
      <c r="D21" s="71"/>
      <c r="E21" s="3"/>
      <c r="F21" s="3"/>
      <c r="G21" s="2"/>
      <c r="H21" s="2"/>
      <c r="I21" s="2"/>
      <c r="J21" s="2"/>
      <c r="K21" s="2"/>
      <c r="L21" s="2"/>
      <c r="M21" s="2"/>
      <c r="N21" s="30">
        <f t="shared" si="8"/>
        <v>0</v>
      </c>
      <c r="O21" s="34">
        <f t="shared" si="1"/>
        <v>0</v>
      </c>
      <c r="P21" s="34">
        <f t="shared" si="2"/>
        <v>0</v>
      </c>
      <c r="Q21" s="34">
        <f t="shared" si="3"/>
        <v>0</v>
      </c>
      <c r="R21" s="34">
        <f t="shared" si="4"/>
        <v>0</v>
      </c>
      <c r="S21" s="34">
        <f t="shared" si="5"/>
        <v>0</v>
      </c>
      <c r="T21" s="34">
        <f t="shared" si="6"/>
        <v>0</v>
      </c>
      <c r="U21" s="34">
        <f t="shared" si="6"/>
        <v>0</v>
      </c>
      <c r="V21" s="34">
        <f t="shared" si="6"/>
        <v>0</v>
      </c>
      <c r="W21" s="34">
        <f t="shared" si="6"/>
        <v>0</v>
      </c>
      <c r="X21" s="35">
        <f t="shared" si="7"/>
        <v>0</v>
      </c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33" customHeight="1">
      <c r="A22" s="31">
        <v>14</v>
      </c>
      <c r="B22" s="71"/>
      <c r="C22" s="3"/>
      <c r="D22" s="71"/>
      <c r="E22" s="3"/>
      <c r="F22" s="3"/>
      <c r="G22" s="2"/>
      <c r="H22" s="2"/>
      <c r="I22" s="2"/>
      <c r="J22" s="2"/>
      <c r="K22" s="2"/>
      <c r="L22" s="2"/>
      <c r="M22" s="2"/>
      <c r="N22" s="30">
        <f t="shared" si="8"/>
        <v>0</v>
      </c>
      <c r="O22" s="34">
        <f t="shared" si="1"/>
        <v>0</v>
      </c>
      <c r="P22" s="34">
        <f t="shared" si="2"/>
        <v>0</v>
      </c>
      <c r="Q22" s="34">
        <f t="shared" si="3"/>
        <v>0</v>
      </c>
      <c r="R22" s="34">
        <f t="shared" si="4"/>
        <v>0</v>
      </c>
      <c r="S22" s="34">
        <f t="shared" si="5"/>
        <v>0</v>
      </c>
      <c r="T22" s="34">
        <f t="shared" si="6"/>
        <v>0</v>
      </c>
      <c r="U22" s="34">
        <f t="shared" si="6"/>
        <v>0</v>
      </c>
      <c r="V22" s="34">
        <f t="shared" si="6"/>
        <v>0</v>
      </c>
      <c r="W22" s="34">
        <f t="shared" si="6"/>
        <v>0</v>
      </c>
      <c r="X22" s="35">
        <f t="shared" si="7"/>
        <v>0</v>
      </c>
      <c r="Y22" s="36"/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3" customHeight="1">
      <c r="A23" s="31">
        <v>15</v>
      </c>
      <c r="B23" s="62"/>
      <c r="C23" s="53"/>
      <c r="D23" s="62"/>
      <c r="E23" s="1"/>
      <c r="F23" s="8"/>
      <c r="G23" s="2"/>
      <c r="H23" s="2"/>
      <c r="I23" s="2"/>
      <c r="J23" s="2"/>
      <c r="K23" s="2"/>
      <c r="L23" s="2"/>
      <c r="M23" s="2"/>
      <c r="N23" s="30">
        <f t="shared" si="8"/>
        <v>0</v>
      </c>
      <c r="O23" s="34">
        <f t="shared" si="1"/>
        <v>0</v>
      </c>
      <c r="P23" s="34">
        <f t="shared" si="2"/>
        <v>0</v>
      </c>
      <c r="Q23" s="34">
        <f t="shared" si="3"/>
        <v>0</v>
      </c>
      <c r="R23" s="34">
        <f t="shared" si="4"/>
        <v>0</v>
      </c>
      <c r="S23" s="34">
        <f t="shared" si="5"/>
        <v>0</v>
      </c>
      <c r="T23" s="34">
        <f t="shared" si="6"/>
        <v>0</v>
      </c>
      <c r="U23" s="34">
        <f t="shared" si="6"/>
        <v>0</v>
      </c>
      <c r="V23" s="34">
        <f t="shared" si="6"/>
        <v>0</v>
      </c>
      <c r="W23" s="34">
        <f t="shared" si="6"/>
        <v>0</v>
      </c>
      <c r="X23" s="35">
        <f t="shared" si="7"/>
        <v>0</v>
      </c>
      <c r="Y23" s="36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33" customHeight="1">
      <c r="A24" s="31">
        <v>16</v>
      </c>
      <c r="B24" s="3"/>
      <c r="C24" s="1"/>
      <c r="D24" s="1"/>
      <c r="E24" s="3"/>
      <c r="F24" s="3"/>
      <c r="G24" s="2"/>
      <c r="H24" s="2"/>
      <c r="I24" s="2"/>
      <c r="J24" s="2"/>
      <c r="K24" s="2"/>
      <c r="L24" s="2"/>
      <c r="M24" s="2"/>
      <c r="N24" s="30">
        <f t="shared" si="8"/>
        <v>0</v>
      </c>
      <c r="O24" s="34">
        <f t="shared" si="1"/>
        <v>0</v>
      </c>
      <c r="P24" s="34">
        <f t="shared" si="2"/>
        <v>0</v>
      </c>
      <c r="Q24" s="34">
        <f t="shared" si="3"/>
        <v>0</v>
      </c>
      <c r="R24" s="34">
        <f t="shared" si="4"/>
        <v>0</v>
      </c>
      <c r="S24" s="34">
        <f t="shared" si="5"/>
        <v>0</v>
      </c>
      <c r="T24" s="34">
        <f t="shared" si="6"/>
        <v>0</v>
      </c>
      <c r="U24" s="34">
        <f t="shared" si="6"/>
        <v>0</v>
      </c>
      <c r="V24" s="34">
        <f t="shared" si="6"/>
        <v>0</v>
      </c>
      <c r="W24" s="34">
        <f t="shared" si="6"/>
        <v>0</v>
      </c>
      <c r="X24" s="35">
        <f t="shared" si="7"/>
        <v>0</v>
      </c>
      <c r="Y24" s="36"/>
      <c r="Z24" s="36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33" customHeight="1">
      <c r="A25" s="31">
        <v>17</v>
      </c>
      <c r="B25" s="3"/>
      <c r="C25" s="74"/>
      <c r="D25" s="3"/>
      <c r="E25" s="3"/>
      <c r="F25" s="3"/>
      <c r="G25" s="2"/>
      <c r="H25" s="2"/>
      <c r="I25" s="2"/>
      <c r="J25" s="2"/>
      <c r="K25" s="2"/>
      <c r="L25" s="2"/>
      <c r="M25" s="2"/>
      <c r="N25" s="30">
        <f t="shared" si="8"/>
        <v>0</v>
      </c>
      <c r="O25" s="34">
        <f t="shared" si="1"/>
        <v>0</v>
      </c>
      <c r="P25" s="34">
        <f t="shared" si="2"/>
        <v>0</v>
      </c>
      <c r="Q25" s="34">
        <f t="shared" si="3"/>
        <v>0</v>
      </c>
      <c r="R25" s="34">
        <f t="shared" si="4"/>
        <v>0</v>
      </c>
      <c r="S25" s="34">
        <f t="shared" si="5"/>
        <v>0</v>
      </c>
      <c r="T25" s="34">
        <f t="shared" si="6"/>
        <v>0</v>
      </c>
      <c r="U25" s="34">
        <f t="shared" si="6"/>
        <v>0</v>
      </c>
      <c r="V25" s="34">
        <f t="shared" si="6"/>
        <v>0</v>
      </c>
      <c r="W25" s="34">
        <f t="shared" si="6"/>
        <v>0</v>
      </c>
      <c r="X25" s="35">
        <f t="shared" si="7"/>
        <v>0</v>
      </c>
      <c r="Y25" s="36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33" customHeight="1">
      <c r="A26" s="31">
        <v>18</v>
      </c>
      <c r="B26" s="3"/>
      <c r="C26" s="74"/>
      <c r="D26" s="3"/>
      <c r="E26" s="3"/>
      <c r="F26" s="3"/>
      <c r="G26" s="2"/>
      <c r="H26" s="2"/>
      <c r="I26" s="2"/>
      <c r="J26" s="2"/>
      <c r="K26" s="2"/>
      <c r="L26" s="2"/>
      <c r="M26" s="2"/>
      <c r="N26" s="30">
        <f t="shared" si="8"/>
        <v>0</v>
      </c>
      <c r="O26" s="34">
        <f t="shared" si="1"/>
        <v>0</v>
      </c>
      <c r="P26" s="34">
        <f t="shared" si="2"/>
        <v>0</v>
      </c>
      <c r="Q26" s="34">
        <f t="shared" si="3"/>
        <v>0</v>
      </c>
      <c r="R26" s="34">
        <f t="shared" si="4"/>
        <v>0</v>
      </c>
      <c r="S26" s="34">
        <f t="shared" si="5"/>
        <v>0</v>
      </c>
      <c r="T26" s="34">
        <f t="shared" si="6"/>
        <v>0</v>
      </c>
      <c r="U26" s="34">
        <f t="shared" si="6"/>
        <v>0</v>
      </c>
      <c r="V26" s="34">
        <f t="shared" si="6"/>
        <v>0</v>
      </c>
      <c r="W26" s="34">
        <f t="shared" si="6"/>
        <v>0</v>
      </c>
      <c r="X26" s="35">
        <f t="shared" si="7"/>
        <v>0</v>
      </c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33" customHeight="1">
      <c r="A27" s="31">
        <v>19</v>
      </c>
      <c r="B27" s="3"/>
      <c r="C27" s="74"/>
      <c r="D27" s="3"/>
      <c r="E27" s="3"/>
      <c r="F27" s="3"/>
      <c r="G27" s="2"/>
      <c r="H27" s="2"/>
      <c r="I27" s="2"/>
      <c r="J27" s="2"/>
      <c r="K27" s="2"/>
      <c r="L27" s="2"/>
      <c r="M27" s="2"/>
      <c r="N27" s="30">
        <f t="shared" si="8"/>
        <v>0</v>
      </c>
      <c r="O27" s="34">
        <f t="shared" si="1"/>
        <v>0</v>
      </c>
      <c r="P27" s="34">
        <f t="shared" si="2"/>
        <v>0</v>
      </c>
      <c r="Q27" s="34">
        <f t="shared" si="3"/>
        <v>0</v>
      </c>
      <c r="R27" s="34">
        <f t="shared" si="4"/>
        <v>0</v>
      </c>
      <c r="S27" s="34">
        <f t="shared" si="5"/>
        <v>0</v>
      </c>
      <c r="T27" s="34">
        <f aca="true" t="shared" si="9" ref="T27:W42">IF(OR(J27="",J27="-"),0,J$8*(101+1000*LOG10(J$7/J27)))</f>
        <v>0</v>
      </c>
      <c r="U27" s="34">
        <f t="shared" si="9"/>
        <v>0</v>
      </c>
      <c r="V27" s="34">
        <f t="shared" si="9"/>
        <v>0</v>
      </c>
      <c r="W27" s="34">
        <f t="shared" si="9"/>
        <v>0</v>
      </c>
      <c r="X27" s="35">
        <f t="shared" si="7"/>
        <v>0</v>
      </c>
      <c r="Y27" s="36"/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33" customHeight="1">
      <c r="A28" s="31">
        <v>20</v>
      </c>
      <c r="B28" s="1"/>
      <c r="C28" s="1"/>
      <c r="D28" s="1"/>
      <c r="E28" s="9"/>
      <c r="F28" s="8"/>
      <c r="G28" s="2"/>
      <c r="H28" s="2"/>
      <c r="I28" s="2"/>
      <c r="J28" s="2"/>
      <c r="K28" s="2"/>
      <c r="L28" s="2"/>
      <c r="M28" s="2"/>
      <c r="N28" s="30">
        <f t="shared" si="8"/>
        <v>0</v>
      </c>
      <c r="O28" s="34">
        <f t="shared" si="1"/>
        <v>0</v>
      </c>
      <c r="P28" s="34">
        <f t="shared" si="2"/>
        <v>0</v>
      </c>
      <c r="Q28" s="34">
        <f t="shared" si="3"/>
        <v>0</v>
      </c>
      <c r="R28" s="34">
        <f t="shared" si="4"/>
        <v>0</v>
      </c>
      <c r="S28" s="34">
        <f t="shared" si="5"/>
        <v>0</v>
      </c>
      <c r="T28" s="34">
        <f t="shared" si="9"/>
        <v>0</v>
      </c>
      <c r="U28" s="34">
        <f t="shared" si="9"/>
        <v>0</v>
      </c>
      <c r="V28" s="34">
        <f t="shared" si="9"/>
        <v>0</v>
      </c>
      <c r="W28" s="34">
        <f t="shared" si="9"/>
        <v>0</v>
      </c>
      <c r="X28" s="35">
        <f t="shared" si="7"/>
        <v>0</v>
      </c>
      <c r="Y28" s="36"/>
      <c r="Z28" s="36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33" customHeight="1">
      <c r="A29" s="31">
        <v>21</v>
      </c>
      <c r="B29" s="1"/>
      <c r="C29" s="1"/>
      <c r="D29" s="1"/>
      <c r="E29" s="1"/>
      <c r="F29" s="3"/>
      <c r="G29" s="2"/>
      <c r="H29" s="2"/>
      <c r="I29" s="2"/>
      <c r="J29" s="2"/>
      <c r="K29" s="2"/>
      <c r="L29" s="2"/>
      <c r="M29" s="2"/>
      <c r="N29" s="30">
        <f t="shared" si="8"/>
        <v>0</v>
      </c>
      <c r="O29" s="34">
        <f t="shared" si="1"/>
        <v>0</v>
      </c>
      <c r="P29" s="34">
        <f t="shared" si="2"/>
        <v>0</v>
      </c>
      <c r="Q29" s="34">
        <f t="shared" si="3"/>
        <v>0</v>
      </c>
      <c r="R29" s="34">
        <f t="shared" si="4"/>
        <v>0</v>
      </c>
      <c r="S29" s="34">
        <f t="shared" si="5"/>
        <v>0</v>
      </c>
      <c r="T29" s="34">
        <f t="shared" si="9"/>
        <v>0</v>
      </c>
      <c r="U29" s="34">
        <f t="shared" si="9"/>
        <v>0</v>
      </c>
      <c r="V29" s="34">
        <f t="shared" si="9"/>
        <v>0</v>
      </c>
      <c r="W29" s="34">
        <f t="shared" si="9"/>
        <v>0</v>
      </c>
      <c r="X29" s="35">
        <f t="shared" si="7"/>
        <v>0</v>
      </c>
      <c r="Y29" s="36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33" customHeight="1">
      <c r="A30" s="31">
        <v>22</v>
      </c>
      <c r="B30" s="63"/>
      <c r="C30" s="1"/>
      <c r="D30" s="63"/>
      <c r="E30" s="31"/>
      <c r="F30" s="31"/>
      <c r="G30" s="2"/>
      <c r="H30" s="2"/>
      <c r="I30" s="2"/>
      <c r="J30" s="2"/>
      <c r="K30" s="2"/>
      <c r="L30" s="2"/>
      <c r="M30" s="2"/>
      <c r="N30" s="30">
        <f t="shared" si="8"/>
        <v>0</v>
      </c>
      <c r="O30" s="34">
        <f t="shared" si="1"/>
        <v>0</v>
      </c>
      <c r="P30" s="34">
        <f t="shared" si="2"/>
        <v>0</v>
      </c>
      <c r="Q30" s="34">
        <f t="shared" si="3"/>
        <v>0</v>
      </c>
      <c r="R30" s="34">
        <f t="shared" si="4"/>
        <v>0</v>
      </c>
      <c r="S30" s="34">
        <f t="shared" si="5"/>
        <v>0</v>
      </c>
      <c r="T30" s="34">
        <f t="shared" si="9"/>
        <v>0</v>
      </c>
      <c r="U30" s="34">
        <f t="shared" si="9"/>
        <v>0</v>
      </c>
      <c r="V30" s="34">
        <f t="shared" si="9"/>
        <v>0</v>
      </c>
      <c r="W30" s="34">
        <f t="shared" si="9"/>
        <v>0</v>
      </c>
      <c r="X30" s="35">
        <f t="shared" si="7"/>
        <v>0</v>
      </c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33" customHeight="1">
      <c r="A31" s="31">
        <v>23</v>
      </c>
      <c r="B31" s="3"/>
      <c r="C31" s="3"/>
      <c r="D31" s="73"/>
      <c r="E31" s="3"/>
      <c r="F31" s="3"/>
      <c r="G31" s="2"/>
      <c r="H31" s="2"/>
      <c r="I31" s="2"/>
      <c r="J31" s="2"/>
      <c r="K31" s="2"/>
      <c r="L31" s="2"/>
      <c r="M31" s="2"/>
      <c r="N31" s="30">
        <f t="shared" si="8"/>
        <v>0</v>
      </c>
      <c r="O31" s="34">
        <f t="shared" si="1"/>
        <v>0</v>
      </c>
      <c r="P31" s="34">
        <f t="shared" si="2"/>
        <v>0</v>
      </c>
      <c r="Q31" s="34">
        <f t="shared" si="3"/>
        <v>0</v>
      </c>
      <c r="R31" s="34">
        <f t="shared" si="4"/>
        <v>0</v>
      </c>
      <c r="S31" s="34">
        <f t="shared" si="5"/>
        <v>0</v>
      </c>
      <c r="T31" s="34">
        <f t="shared" si="9"/>
        <v>0</v>
      </c>
      <c r="U31" s="34">
        <f t="shared" si="9"/>
        <v>0</v>
      </c>
      <c r="V31" s="34">
        <f t="shared" si="9"/>
        <v>0</v>
      </c>
      <c r="W31" s="34">
        <f t="shared" si="9"/>
        <v>0</v>
      </c>
      <c r="X31" s="35">
        <f t="shared" si="7"/>
        <v>0</v>
      </c>
      <c r="Y31" s="36"/>
      <c r="Z31" s="3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33" customHeight="1">
      <c r="A32" s="31">
        <v>24</v>
      </c>
      <c r="B32" s="75"/>
      <c r="C32" s="8"/>
      <c r="D32" s="76"/>
      <c r="E32" s="8"/>
      <c r="F32" s="8"/>
      <c r="G32" s="2"/>
      <c r="H32" s="2"/>
      <c r="I32" s="2"/>
      <c r="J32" s="2"/>
      <c r="K32" s="2"/>
      <c r="L32" s="2"/>
      <c r="M32" s="2"/>
      <c r="N32" s="30">
        <f t="shared" si="8"/>
        <v>0</v>
      </c>
      <c r="O32" s="34">
        <f t="shared" si="1"/>
        <v>0</v>
      </c>
      <c r="P32" s="34">
        <f t="shared" si="2"/>
        <v>0</v>
      </c>
      <c r="Q32" s="34">
        <f t="shared" si="3"/>
        <v>0</v>
      </c>
      <c r="R32" s="34">
        <f t="shared" si="4"/>
        <v>0</v>
      </c>
      <c r="S32" s="34">
        <f t="shared" si="5"/>
        <v>0</v>
      </c>
      <c r="T32" s="34">
        <f t="shared" si="9"/>
        <v>0</v>
      </c>
      <c r="U32" s="34">
        <f t="shared" si="9"/>
        <v>0</v>
      </c>
      <c r="V32" s="34">
        <f t="shared" si="9"/>
        <v>0</v>
      </c>
      <c r="W32" s="34">
        <f t="shared" si="9"/>
        <v>0</v>
      </c>
      <c r="X32" s="35">
        <f t="shared" si="7"/>
        <v>0</v>
      </c>
      <c r="Y32" s="36"/>
      <c r="Z32" s="36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33" customHeight="1">
      <c r="A33" s="31">
        <v>25</v>
      </c>
      <c r="B33" s="1"/>
      <c r="C33" s="1"/>
      <c r="D33" s="1"/>
      <c r="E33" s="4"/>
      <c r="F33" s="4"/>
      <c r="G33" s="2"/>
      <c r="H33" s="2"/>
      <c r="I33" s="2"/>
      <c r="J33" s="2"/>
      <c r="K33" s="2"/>
      <c r="L33" s="2"/>
      <c r="M33" s="2"/>
      <c r="N33" s="30">
        <f t="shared" si="8"/>
        <v>0</v>
      </c>
      <c r="O33" s="34">
        <f t="shared" si="1"/>
        <v>0</v>
      </c>
      <c r="P33" s="34">
        <f t="shared" si="2"/>
        <v>0</v>
      </c>
      <c r="Q33" s="34">
        <f t="shared" si="3"/>
        <v>0</v>
      </c>
      <c r="R33" s="34">
        <f t="shared" si="4"/>
        <v>0</v>
      </c>
      <c r="S33" s="34">
        <f t="shared" si="5"/>
        <v>0</v>
      </c>
      <c r="T33" s="34">
        <f t="shared" si="9"/>
        <v>0</v>
      </c>
      <c r="U33" s="34">
        <f t="shared" si="9"/>
        <v>0</v>
      </c>
      <c r="V33" s="34">
        <f t="shared" si="9"/>
        <v>0</v>
      </c>
      <c r="W33" s="34">
        <f t="shared" si="9"/>
        <v>0</v>
      </c>
      <c r="X33" s="35">
        <f t="shared" si="7"/>
        <v>0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33" customHeight="1">
      <c r="A34" s="31">
        <v>26</v>
      </c>
      <c r="B34" s="63"/>
      <c r="C34" s="1"/>
      <c r="D34" s="63"/>
      <c r="E34" s="31"/>
      <c r="F34" s="31"/>
      <c r="G34" s="2"/>
      <c r="H34" s="3"/>
      <c r="I34" s="3"/>
      <c r="J34" s="2"/>
      <c r="K34" s="2"/>
      <c r="L34" s="2"/>
      <c r="M34" s="2"/>
      <c r="N34" s="30">
        <f t="shared" si="8"/>
        <v>0</v>
      </c>
      <c r="O34" s="34">
        <f t="shared" si="1"/>
        <v>0</v>
      </c>
      <c r="P34" s="34">
        <f t="shared" si="2"/>
        <v>0</v>
      </c>
      <c r="Q34" s="34">
        <f t="shared" si="3"/>
        <v>0</v>
      </c>
      <c r="R34" s="34">
        <f t="shared" si="4"/>
        <v>0</v>
      </c>
      <c r="S34" s="34">
        <f t="shared" si="5"/>
        <v>0</v>
      </c>
      <c r="T34" s="34">
        <f t="shared" si="9"/>
        <v>0</v>
      </c>
      <c r="U34" s="34">
        <f t="shared" si="9"/>
        <v>0</v>
      </c>
      <c r="V34" s="34">
        <f t="shared" si="9"/>
        <v>0</v>
      </c>
      <c r="W34" s="34">
        <f t="shared" si="9"/>
        <v>0</v>
      </c>
      <c r="X34" s="35">
        <f t="shared" si="7"/>
        <v>0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33" customHeight="1">
      <c r="A35" s="31">
        <v>27</v>
      </c>
      <c r="B35" s="1"/>
      <c r="C35" s="53"/>
      <c r="D35" s="53"/>
      <c r="E35" s="8"/>
      <c r="F35" s="8"/>
      <c r="G35" s="2"/>
      <c r="H35" s="2"/>
      <c r="I35" s="2"/>
      <c r="J35" s="2"/>
      <c r="K35" s="2"/>
      <c r="L35" s="2"/>
      <c r="M35" s="2"/>
      <c r="N35" s="30">
        <f t="shared" si="8"/>
        <v>0</v>
      </c>
      <c r="O35" s="34">
        <f t="shared" si="1"/>
        <v>0</v>
      </c>
      <c r="P35" s="34">
        <f t="shared" si="2"/>
        <v>0</v>
      </c>
      <c r="Q35" s="34">
        <f t="shared" si="3"/>
        <v>0</v>
      </c>
      <c r="R35" s="34">
        <f t="shared" si="4"/>
        <v>0</v>
      </c>
      <c r="S35" s="34">
        <f t="shared" si="5"/>
        <v>0</v>
      </c>
      <c r="T35" s="34">
        <f t="shared" si="9"/>
        <v>0</v>
      </c>
      <c r="U35" s="34">
        <f t="shared" si="9"/>
        <v>0</v>
      </c>
      <c r="V35" s="34">
        <f t="shared" si="9"/>
        <v>0</v>
      </c>
      <c r="W35" s="34">
        <f t="shared" si="9"/>
        <v>0</v>
      </c>
      <c r="X35" s="35">
        <f t="shared" si="7"/>
        <v>0</v>
      </c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33" customHeight="1">
      <c r="A36" s="31">
        <v>28</v>
      </c>
      <c r="B36" s="63"/>
      <c r="C36" s="1"/>
      <c r="D36" s="63"/>
      <c r="E36" s="4"/>
      <c r="F36" s="4"/>
      <c r="G36" s="2"/>
      <c r="H36" s="2"/>
      <c r="I36" s="2"/>
      <c r="J36" s="2"/>
      <c r="K36" s="2"/>
      <c r="L36" s="2"/>
      <c r="M36" s="2"/>
      <c r="N36" s="30">
        <f t="shared" si="8"/>
        <v>0</v>
      </c>
      <c r="O36" s="34">
        <f t="shared" si="1"/>
        <v>0</v>
      </c>
      <c r="P36" s="34">
        <f t="shared" si="2"/>
        <v>0</v>
      </c>
      <c r="Q36" s="34">
        <f t="shared" si="3"/>
        <v>0</v>
      </c>
      <c r="R36" s="34">
        <f t="shared" si="4"/>
        <v>0</v>
      </c>
      <c r="S36" s="34">
        <f t="shared" si="5"/>
        <v>0</v>
      </c>
      <c r="T36" s="34">
        <f t="shared" si="9"/>
        <v>0</v>
      </c>
      <c r="U36" s="34">
        <f t="shared" si="9"/>
        <v>0</v>
      </c>
      <c r="V36" s="34">
        <f t="shared" si="9"/>
        <v>0</v>
      </c>
      <c r="W36" s="34">
        <f t="shared" si="9"/>
        <v>0</v>
      </c>
      <c r="X36" s="35">
        <f t="shared" si="7"/>
        <v>0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33" customHeight="1">
      <c r="A37" s="31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30">
        <f t="shared" si="8"/>
        <v>0</v>
      </c>
      <c r="O37" s="34">
        <f t="shared" si="1"/>
        <v>0</v>
      </c>
      <c r="P37" s="34">
        <f t="shared" si="2"/>
        <v>0</v>
      </c>
      <c r="Q37" s="34">
        <f t="shared" si="3"/>
        <v>0</v>
      </c>
      <c r="R37" s="34">
        <f t="shared" si="4"/>
        <v>0</v>
      </c>
      <c r="S37" s="34">
        <f t="shared" si="5"/>
        <v>0</v>
      </c>
      <c r="T37" s="34">
        <f t="shared" si="9"/>
        <v>0</v>
      </c>
      <c r="U37" s="34">
        <f t="shared" si="9"/>
        <v>0</v>
      </c>
      <c r="V37" s="34">
        <f t="shared" si="9"/>
        <v>0</v>
      </c>
      <c r="W37" s="34">
        <f t="shared" si="9"/>
        <v>0</v>
      </c>
      <c r="X37" s="35">
        <f t="shared" si="7"/>
        <v>0</v>
      </c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33" customHeight="1">
      <c r="A38" s="31">
        <v>30</v>
      </c>
      <c r="B38" s="63"/>
      <c r="C38" s="1"/>
      <c r="D38" s="68"/>
      <c r="E38" s="3"/>
      <c r="F38" s="3"/>
      <c r="G38" s="2"/>
      <c r="H38" s="2"/>
      <c r="I38" s="2"/>
      <c r="J38" s="2"/>
      <c r="K38" s="2"/>
      <c r="L38" s="2"/>
      <c r="M38" s="2"/>
      <c r="N38" s="30">
        <f t="shared" si="8"/>
        <v>0</v>
      </c>
      <c r="O38" s="34">
        <f t="shared" si="1"/>
        <v>0</v>
      </c>
      <c r="P38" s="34">
        <f t="shared" si="2"/>
        <v>0</v>
      </c>
      <c r="Q38" s="34">
        <f t="shared" si="3"/>
        <v>0</v>
      </c>
      <c r="R38" s="34">
        <f t="shared" si="4"/>
        <v>0</v>
      </c>
      <c r="S38" s="34">
        <f t="shared" si="5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5">
        <f t="shared" si="7"/>
        <v>0</v>
      </c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33" customHeight="1">
      <c r="A39" s="31">
        <v>31</v>
      </c>
      <c r="B39" s="4"/>
      <c r="C39" s="1"/>
      <c r="D39" s="4"/>
      <c r="E39" s="4"/>
      <c r="F39" s="4"/>
      <c r="G39" s="2"/>
      <c r="H39" s="2"/>
      <c r="I39" s="2"/>
      <c r="J39" s="2"/>
      <c r="K39" s="2"/>
      <c r="L39" s="2"/>
      <c r="M39" s="2"/>
      <c r="N39" s="30">
        <f t="shared" si="8"/>
        <v>0</v>
      </c>
      <c r="O39" s="34">
        <f t="shared" si="1"/>
        <v>0</v>
      </c>
      <c r="P39" s="34">
        <f t="shared" si="2"/>
        <v>0</v>
      </c>
      <c r="Q39" s="34">
        <f t="shared" si="3"/>
        <v>0</v>
      </c>
      <c r="R39" s="34">
        <f t="shared" si="4"/>
        <v>0</v>
      </c>
      <c r="S39" s="34">
        <f t="shared" si="5"/>
        <v>0</v>
      </c>
      <c r="T39" s="34">
        <f t="shared" si="9"/>
        <v>0</v>
      </c>
      <c r="U39" s="34">
        <f t="shared" si="9"/>
        <v>0</v>
      </c>
      <c r="V39" s="34">
        <f t="shared" si="9"/>
        <v>0</v>
      </c>
      <c r="W39" s="34">
        <f t="shared" si="9"/>
        <v>0</v>
      </c>
      <c r="X39" s="35">
        <f t="shared" si="7"/>
        <v>0</v>
      </c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33" customHeight="1">
      <c r="A40" s="31">
        <v>32</v>
      </c>
      <c r="B40" s="63"/>
      <c r="C40" s="1"/>
      <c r="D40" s="63"/>
      <c r="E40" s="4"/>
      <c r="F40" s="4"/>
      <c r="G40" s="2"/>
      <c r="H40" s="2"/>
      <c r="I40" s="2"/>
      <c r="J40" s="2"/>
      <c r="K40" s="2"/>
      <c r="L40" s="2"/>
      <c r="M40" s="2"/>
      <c r="N40" s="30">
        <f t="shared" si="8"/>
        <v>0</v>
      </c>
      <c r="O40" s="34">
        <f t="shared" si="1"/>
        <v>0</v>
      </c>
      <c r="P40" s="34">
        <f t="shared" si="2"/>
        <v>0</v>
      </c>
      <c r="Q40" s="34">
        <f t="shared" si="3"/>
        <v>0</v>
      </c>
      <c r="R40" s="34">
        <f t="shared" si="4"/>
        <v>0</v>
      </c>
      <c r="S40" s="34">
        <f t="shared" si="5"/>
        <v>0</v>
      </c>
      <c r="T40" s="34">
        <f t="shared" si="9"/>
        <v>0</v>
      </c>
      <c r="U40" s="34">
        <f t="shared" si="9"/>
        <v>0</v>
      </c>
      <c r="V40" s="34">
        <f t="shared" si="9"/>
        <v>0</v>
      </c>
      <c r="W40" s="34">
        <f t="shared" si="9"/>
        <v>0</v>
      </c>
      <c r="X40" s="35">
        <f t="shared" si="7"/>
        <v>0</v>
      </c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33" customHeight="1">
      <c r="A41" s="31">
        <v>33</v>
      </c>
      <c r="B41" s="63"/>
      <c r="C41" s="1"/>
      <c r="D41" s="63"/>
      <c r="E41" s="9"/>
      <c r="F41" s="3"/>
      <c r="G41" s="2"/>
      <c r="H41" s="2"/>
      <c r="I41" s="2"/>
      <c r="J41" s="2"/>
      <c r="K41" s="2"/>
      <c r="L41" s="2"/>
      <c r="M41" s="2"/>
      <c r="N41" s="30">
        <f t="shared" si="8"/>
        <v>0</v>
      </c>
      <c r="O41" s="34">
        <f t="shared" si="1"/>
        <v>0</v>
      </c>
      <c r="P41" s="34">
        <f t="shared" si="2"/>
        <v>0</v>
      </c>
      <c r="Q41" s="34">
        <f t="shared" si="3"/>
        <v>0</v>
      </c>
      <c r="R41" s="34">
        <f t="shared" si="4"/>
        <v>0</v>
      </c>
      <c r="S41" s="34">
        <f t="shared" si="5"/>
        <v>0</v>
      </c>
      <c r="T41" s="34">
        <f t="shared" si="9"/>
        <v>0</v>
      </c>
      <c r="U41" s="34">
        <f t="shared" si="9"/>
        <v>0</v>
      </c>
      <c r="V41" s="34">
        <f t="shared" si="9"/>
        <v>0</v>
      </c>
      <c r="W41" s="34">
        <f t="shared" si="9"/>
        <v>0</v>
      </c>
      <c r="X41" s="35">
        <f t="shared" si="7"/>
        <v>0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33" customHeight="1">
      <c r="A42" s="31">
        <v>34</v>
      </c>
      <c r="B42" s="66"/>
      <c r="C42" s="66"/>
      <c r="D42" s="66"/>
      <c r="E42" s="1"/>
      <c r="F42" s="4"/>
      <c r="G42" s="2"/>
      <c r="H42" s="2"/>
      <c r="I42" s="2"/>
      <c r="J42" s="2"/>
      <c r="K42" s="2"/>
      <c r="L42" s="2"/>
      <c r="M42" s="2"/>
      <c r="N42" s="30">
        <f t="shared" si="8"/>
        <v>0</v>
      </c>
      <c r="O42" s="34">
        <f t="shared" si="1"/>
        <v>0</v>
      </c>
      <c r="P42" s="34">
        <f t="shared" si="2"/>
        <v>0</v>
      </c>
      <c r="Q42" s="34">
        <f t="shared" si="3"/>
        <v>0</v>
      </c>
      <c r="R42" s="34">
        <f t="shared" si="4"/>
        <v>0</v>
      </c>
      <c r="S42" s="34">
        <f t="shared" si="5"/>
        <v>0</v>
      </c>
      <c r="T42" s="34">
        <f t="shared" si="9"/>
        <v>0</v>
      </c>
      <c r="U42" s="34">
        <f t="shared" si="9"/>
        <v>0</v>
      </c>
      <c r="V42" s="34">
        <f t="shared" si="9"/>
        <v>0</v>
      </c>
      <c r="W42" s="34">
        <f t="shared" si="9"/>
        <v>0</v>
      </c>
      <c r="X42" s="35">
        <f t="shared" si="7"/>
        <v>0</v>
      </c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33" customHeight="1">
      <c r="A43" s="31">
        <v>35</v>
      </c>
      <c r="B43" s="4"/>
      <c r="C43" s="1"/>
      <c r="D43" s="1"/>
      <c r="E43" s="4"/>
      <c r="F43" s="4"/>
      <c r="G43" s="2"/>
      <c r="H43" s="2"/>
      <c r="I43" s="2"/>
      <c r="J43" s="2"/>
      <c r="K43" s="2"/>
      <c r="L43" s="2"/>
      <c r="M43" s="2"/>
      <c r="N43" s="30">
        <f t="shared" si="8"/>
        <v>0</v>
      </c>
      <c r="O43" s="34">
        <f aca="true" t="shared" si="10" ref="O43:W45">IF(OR(E43="",E43="-"),0,E$8*(101+1000*LOG10(E$7/E43)))</f>
        <v>0</v>
      </c>
      <c r="P43" s="34">
        <f t="shared" si="10"/>
        <v>0</v>
      </c>
      <c r="Q43" s="34">
        <f t="shared" si="10"/>
        <v>0</v>
      </c>
      <c r="R43" s="34">
        <f t="shared" si="10"/>
        <v>0</v>
      </c>
      <c r="S43" s="34">
        <f t="shared" si="10"/>
        <v>0</v>
      </c>
      <c r="T43" s="34">
        <f t="shared" si="10"/>
        <v>0</v>
      </c>
      <c r="U43" s="34">
        <f t="shared" si="10"/>
        <v>0</v>
      </c>
      <c r="V43" s="34">
        <f t="shared" si="10"/>
        <v>0</v>
      </c>
      <c r="W43" s="34">
        <f t="shared" si="10"/>
        <v>0</v>
      </c>
      <c r="X43" s="35">
        <f aca="true" t="shared" si="11" ref="X43:X53">SUM(O43:W43)</f>
        <v>0</v>
      </c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33" customHeight="1">
      <c r="A44" s="31">
        <v>36</v>
      </c>
      <c r="B44" s="63"/>
      <c r="C44" s="3"/>
      <c r="D44" s="63"/>
      <c r="E44" s="3"/>
      <c r="F44" s="3"/>
      <c r="G44" s="2"/>
      <c r="H44" s="2"/>
      <c r="I44" s="2"/>
      <c r="J44" s="2"/>
      <c r="K44" s="2"/>
      <c r="L44" s="2"/>
      <c r="M44" s="2"/>
      <c r="N44" s="30">
        <f t="shared" si="8"/>
        <v>0</v>
      </c>
      <c r="O44" s="34">
        <f t="shared" si="10"/>
        <v>0</v>
      </c>
      <c r="P44" s="34">
        <f t="shared" si="10"/>
        <v>0</v>
      </c>
      <c r="Q44" s="34">
        <f t="shared" si="10"/>
        <v>0</v>
      </c>
      <c r="R44" s="34">
        <f t="shared" si="10"/>
        <v>0</v>
      </c>
      <c r="S44" s="34">
        <f t="shared" si="10"/>
        <v>0</v>
      </c>
      <c r="T44" s="34">
        <f t="shared" si="10"/>
        <v>0</v>
      </c>
      <c r="U44" s="34">
        <f t="shared" si="10"/>
        <v>0</v>
      </c>
      <c r="V44" s="34">
        <f t="shared" si="10"/>
        <v>0</v>
      </c>
      <c r="W44" s="34">
        <f t="shared" si="10"/>
        <v>0</v>
      </c>
      <c r="X44" s="35">
        <f t="shared" si="11"/>
        <v>0</v>
      </c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33" customHeight="1">
      <c r="A45" s="31">
        <v>37</v>
      </c>
      <c r="B45" s="63"/>
      <c r="C45" s="1"/>
      <c r="D45" s="63"/>
      <c r="E45" s="1"/>
      <c r="F45" s="3"/>
      <c r="G45" s="2"/>
      <c r="H45" s="2"/>
      <c r="I45" s="2"/>
      <c r="J45" s="2"/>
      <c r="K45" s="2"/>
      <c r="L45" s="2"/>
      <c r="M45" s="2"/>
      <c r="N45" s="30">
        <f t="shared" si="8"/>
        <v>0</v>
      </c>
      <c r="O45" s="34">
        <f t="shared" si="10"/>
        <v>0</v>
      </c>
      <c r="P45" s="34">
        <f t="shared" si="10"/>
        <v>0</v>
      </c>
      <c r="Q45" s="34">
        <f t="shared" si="10"/>
        <v>0</v>
      </c>
      <c r="R45" s="34">
        <f t="shared" si="10"/>
        <v>0</v>
      </c>
      <c r="S45" s="34">
        <f t="shared" si="10"/>
        <v>0</v>
      </c>
      <c r="T45" s="34">
        <f t="shared" si="10"/>
        <v>0</v>
      </c>
      <c r="U45" s="34">
        <f t="shared" si="10"/>
        <v>0</v>
      </c>
      <c r="V45" s="34">
        <f t="shared" si="10"/>
        <v>0</v>
      </c>
      <c r="W45" s="34">
        <f t="shared" si="10"/>
        <v>0</v>
      </c>
      <c r="X45" s="35">
        <f t="shared" si="11"/>
        <v>0</v>
      </c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33" customHeight="1">
      <c r="A46" s="31">
        <v>38</v>
      </c>
      <c r="B46" s="8"/>
      <c r="C46" s="8"/>
      <c r="D46" s="15"/>
      <c r="E46" s="9"/>
      <c r="F46" s="8"/>
      <c r="G46" s="2"/>
      <c r="H46" s="2"/>
      <c r="I46" s="2"/>
      <c r="J46" s="2"/>
      <c r="K46" s="2"/>
      <c r="L46" s="2"/>
      <c r="M46" s="2"/>
      <c r="N46" s="30">
        <f t="shared" si="8"/>
        <v>0</v>
      </c>
      <c r="O46" s="34">
        <f aca="true" t="shared" si="12" ref="O46:W53">IF(OR(E46="",E46="-"),0,E$8*(101+1000*LOG10(E$7/E46)))</f>
        <v>0</v>
      </c>
      <c r="P46" s="34">
        <f t="shared" si="12"/>
        <v>0</v>
      </c>
      <c r="Q46" s="34">
        <f t="shared" si="12"/>
        <v>0</v>
      </c>
      <c r="R46" s="34">
        <f t="shared" si="12"/>
        <v>0</v>
      </c>
      <c r="S46" s="34">
        <f t="shared" si="12"/>
        <v>0</v>
      </c>
      <c r="T46" s="34">
        <f t="shared" si="12"/>
        <v>0</v>
      </c>
      <c r="U46" s="34">
        <f t="shared" si="12"/>
        <v>0</v>
      </c>
      <c r="V46" s="34">
        <f t="shared" si="12"/>
        <v>0</v>
      </c>
      <c r="W46" s="34">
        <f t="shared" si="12"/>
        <v>0</v>
      </c>
      <c r="X46" s="35">
        <f t="shared" si="11"/>
        <v>0</v>
      </c>
      <c r="Y46" s="36"/>
      <c r="Z46" s="36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33" customHeight="1">
      <c r="A47" s="31">
        <v>39</v>
      </c>
      <c r="B47" s="63"/>
      <c r="C47" s="8"/>
      <c r="D47" s="63"/>
      <c r="E47" s="8"/>
      <c r="F47" s="8"/>
      <c r="G47" s="2"/>
      <c r="H47" s="2"/>
      <c r="I47" s="2"/>
      <c r="J47" s="2"/>
      <c r="K47" s="2"/>
      <c r="L47" s="2"/>
      <c r="M47" s="2"/>
      <c r="N47" s="30">
        <f t="shared" si="8"/>
        <v>0</v>
      </c>
      <c r="O47" s="34">
        <f t="shared" si="12"/>
        <v>0</v>
      </c>
      <c r="P47" s="34">
        <f t="shared" si="12"/>
        <v>0</v>
      </c>
      <c r="Q47" s="34">
        <f t="shared" si="12"/>
        <v>0</v>
      </c>
      <c r="R47" s="34">
        <f t="shared" si="12"/>
        <v>0</v>
      </c>
      <c r="S47" s="34">
        <f t="shared" si="12"/>
        <v>0</v>
      </c>
      <c r="T47" s="34">
        <f t="shared" si="12"/>
        <v>0</v>
      </c>
      <c r="U47" s="34">
        <f t="shared" si="12"/>
        <v>0</v>
      </c>
      <c r="V47" s="34">
        <f t="shared" si="12"/>
        <v>0</v>
      </c>
      <c r="W47" s="34">
        <f t="shared" si="12"/>
        <v>0</v>
      </c>
      <c r="X47" s="35">
        <f t="shared" si="11"/>
        <v>0</v>
      </c>
      <c r="Y47" s="36"/>
      <c r="Z47" s="36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33" customHeight="1">
      <c r="A48" s="31">
        <v>40</v>
      </c>
      <c r="B48" s="3"/>
      <c r="C48" s="1"/>
      <c r="D48" s="1"/>
      <c r="E48" s="3"/>
      <c r="F48" s="3"/>
      <c r="G48" s="2"/>
      <c r="H48" s="2"/>
      <c r="I48" s="2"/>
      <c r="J48" s="2"/>
      <c r="K48" s="2"/>
      <c r="L48" s="2"/>
      <c r="M48" s="2"/>
      <c r="N48" s="30">
        <f t="shared" si="8"/>
        <v>0</v>
      </c>
      <c r="O48" s="34">
        <f t="shared" si="12"/>
        <v>0</v>
      </c>
      <c r="P48" s="34">
        <f t="shared" si="12"/>
        <v>0</v>
      </c>
      <c r="Q48" s="34">
        <f t="shared" si="12"/>
        <v>0</v>
      </c>
      <c r="R48" s="34">
        <f t="shared" si="12"/>
        <v>0</v>
      </c>
      <c r="S48" s="34">
        <f t="shared" si="12"/>
        <v>0</v>
      </c>
      <c r="T48" s="34">
        <f t="shared" si="12"/>
        <v>0</v>
      </c>
      <c r="U48" s="34">
        <f t="shared" si="12"/>
        <v>0</v>
      </c>
      <c r="V48" s="34">
        <f t="shared" si="12"/>
        <v>0</v>
      </c>
      <c r="W48" s="34">
        <f t="shared" si="12"/>
        <v>0</v>
      </c>
      <c r="X48" s="35">
        <f t="shared" si="11"/>
        <v>0</v>
      </c>
      <c r="Y48" s="36"/>
      <c r="Z48" s="36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33" customHeight="1">
      <c r="A49" s="31">
        <v>41</v>
      </c>
      <c r="B49" s="4"/>
      <c r="C49" s="1"/>
      <c r="D49" s="4"/>
      <c r="E49" s="4"/>
      <c r="F49" s="4"/>
      <c r="G49" s="2"/>
      <c r="H49" s="2"/>
      <c r="I49" s="2"/>
      <c r="J49" s="2"/>
      <c r="K49" s="2"/>
      <c r="L49" s="2"/>
      <c r="M49" s="2"/>
      <c r="N49" s="30">
        <f t="shared" si="8"/>
        <v>0</v>
      </c>
      <c r="O49" s="34">
        <f t="shared" si="12"/>
        <v>0</v>
      </c>
      <c r="P49" s="34">
        <f t="shared" si="12"/>
        <v>0</v>
      </c>
      <c r="Q49" s="34">
        <f t="shared" si="12"/>
        <v>0</v>
      </c>
      <c r="R49" s="34">
        <f t="shared" si="12"/>
        <v>0</v>
      </c>
      <c r="S49" s="34">
        <f t="shared" si="12"/>
        <v>0</v>
      </c>
      <c r="T49" s="34">
        <f t="shared" si="12"/>
        <v>0</v>
      </c>
      <c r="U49" s="34">
        <f t="shared" si="12"/>
        <v>0</v>
      </c>
      <c r="V49" s="34">
        <f t="shared" si="12"/>
        <v>0</v>
      </c>
      <c r="W49" s="34">
        <f t="shared" si="12"/>
        <v>0</v>
      </c>
      <c r="X49" s="35">
        <f t="shared" si="11"/>
        <v>0</v>
      </c>
      <c r="Y49" s="36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33" customHeight="1">
      <c r="A50" s="31">
        <v>42</v>
      </c>
      <c r="B50" s="63"/>
      <c r="C50" s="1"/>
      <c r="D50" s="63"/>
      <c r="E50" s="1"/>
      <c r="F50" s="3"/>
      <c r="G50" s="2"/>
      <c r="H50" s="2"/>
      <c r="I50" s="2"/>
      <c r="J50" s="2"/>
      <c r="K50" s="2"/>
      <c r="L50" s="2"/>
      <c r="M50" s="2"/>
      <c r="N50" s="30">
        <f t="shared" si="8"/>
        <v>0</v>
      </c>
      <c r="O50" s="34">
        <f t="shared" si="12"/>
        <v>0</v>
      </c>
      <c r="P50" s="34">
        <f t="shared" si="12"/>
        <v>0</v>
      </c>
      <c r="Q50" s="34">
        <f t="shared" si="12"/>
        <v>0</v>
      </c>
      <c r="R50" s="34">
        <f t="shared" si="12"/>
        <v>0</v>
      </c>
      <c r="S50" s="34">
        <f t="shared" si="12"/>
        <v>0</v>
      </c>
      <c r="T50" s="34">
        <f t="shared" si="12"/>
        <v>0</v>
      </c>
      <c r="U50" s="34">
        <f t="shared" si="12"/>
        <v>0</v>
      </c>
      <c r="V50" s="34">
        <f t="shared" si="12"/>
        <v>0</v>
      </c>
      <c r="W50" s="34">
        <f t="shared" si="12"/>
        <v>0</v>
      </c>
      <c r="X50" s="35">
        <f t="shared" si="11"/>
        <v>0</v>
      </c>
      <c r="Y50" s="36"/>
      <c r="Z50" s="3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33" customHeight="1">
      <c r="A51" s="31">
        <v>43</v>
      </c>
      <c r="B51" s="67"/>
      <c r="C51" s="67"/>
      <c r="D51" s="67"/>
      <c r="E51" s="9"/>
      <c r="F51" s="3"/>
      <c r="G51" s="2"/>
      <c r="H51" s="2"/>
      <c r="I51" s="2"/>
      <c r="J51" s="2"/>
      <c r="K51" s="2"/>
      <c r="L51" s="2"/>
      <c r="M51" s="2"/>
      <c r="N51" s="30">
        <f t="shared" si="8"/>
        <v>0</v>
      </c>
      <c r="O51" s="34">
        <f t="shared" si="12"/>
        <v>0</v>
      </c>
      <c r="P51" s="34">
        <f t="shared" si="12"/>
        <v>0</v>
      </c>
      <c r="Q51" s="34">
        <f t="shared" si="12"/>
        <v>0</v>
      </c>
      <c r="R51" s="34">
        <f t="shared" si="12"/>
        <v>0</v>
      </c>
      <c r="S51" s="34">
        <f t="shared" si="12"/>
        <v>0</v>
      </c>
      <c r="T51" s="34">
        <f t="shared" si="12"/>
        <v>0</v>
      </c>
      <c r="U51" s="34">
        <f t="shared" si="12"/>
        <v>0</v>
      </c>
      <c r="V51" s="34">
        <f t="shared" si="12"/>
        <v>0</v>
      </c>
      <c r="W51" s="34">
        <f t="shared" si="12"/>
        <v>0</v>
      </c>
      <c r="X51" s="35">
        <f t="shared" si="11"/>
        <v>0</v>
      </c>
      <c r="Y51" s="36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33" customHeight="1">
      <c r="A52" s="31">
        <v>44</v>
      </c>
      <c r="B52" s="3"/>
      <c r="C52" s="1"/>
      <c r="D52" s="1"/>
      <c r="E52" s="40"/>
      <c r="F52" s="3"/>
      <c r="G52" s="2"/>
      <c r="H52" s="2"/>
      <c r="I52" s="2"/>
      <c r="J52" s="2"/>
      <c r="K52" s="2"/>
      <c r="L52" s="2"/>
      <c r="M52" s="2"/>
      <c r="N52" s="30">
        <f t="shared" si="8"/>
        <v>0</v>
      </c>
      <c r="O52" s="34">
        <f t="shared" si="12"/>
        <v>0</v>
      </c>
      <c r="P52" s="34">
        <f t="shared" si="12"/>
        <v>0</v>
      </c>
      <c r="Q52" s="34">
        <f t="shared" si="12"/>
        <v>0</v>
      </c>
      <c r="R52" s="34">
        <f t="shared" si="12"/>
        <v>0</v>
      </c>
      <c r="S52" s="34">
        <f t="shared" si="12"/>
        <v>0</v>
      </c>
      <c r="T52" s="34">
        <f t="shared" si="12"/>
        <v>0</v>
      </c>
      <c r="U52" s="34">
        <f t="shared" si="12"/>
        <v>0</v>
      </c>
      <c r="V52" s="34">
        <f t="shared" si="12"/>
        <v>0</v>
      </c>
      <c r="W52" s="34">
        <f t="shared" si="12"/>
        <v>0</v>
      </c>
      <c r="X52" s="35">
        <f t="shared" si="11"/>
        <v>0</v>
      </c>
      <c r="Y52" s="36"/>
      <c r="Z52" s="3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33" customHeight="1">
      <c r="A53" s="31">
        <v>45</v>
      </c>
      <c r="B53" s="3"/>
      <c r="C53" s="1"/>
      <c r="D53" s="1"/>
      <c r="E53" s="3"/>
      <c r="F53" s="3"/>
      <c r="G53" s="2"/>
      <c r="H53" s="2"/>
      <c r="I53" s="2"/>
      <c r="J53" s="2"/>
      <c r="K53" s="2"/>
      <c r="L53" s="2"/>
      <c r="M53" s="2"/>
      <c r="N53" s="30">
        <f t="shared" si="8"/>
        <v>0</v>
      </c>
      <c r="O53" s="34">
        <f t="shared" si="12"/>
        <v>0</v>
      </c>
      <c r="P53" s="34">
        <f t="shared" si="12"/>
        <v>0</v>
      </c>
      <c r="Q53" s="34">
        <f t="shared" si="12"/>
        <v>0</v>
      </c>
      <c r="R53" s="34">
        <f t="shared" si="12"/>
        <v>0</v>
      </c>
      <c r="S53" s="34">
        <f t="shared" si="12"/>
        <v>0</v>
      </c>
      <c r="T53" s="34">
        <f t="shared" si="12"/>
        <v>0</v>
      </c>
      <c r="U53" s="34">
        <f t="shared" si="12"/>
        <v>0</v>
      </c>
      <c r="V53" s="34">
        <f t="shared" si="12"/>
        <v>0</v>
      </c>
      <c r="W53" s="34">
        <f t="shared" si="12"/>
        <v>0</v>
      </c>
      <c r="X53" s="35">
        <f t="shared" si="11"/>
        <v>0</v>
      </c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5"/>
  <sheetViews>
    <sheetView zoomScale="70" zoomScaleNormal="70" zoomScalePageLayoutView="0" workbookViewId="0" topLeftCell="A2">
      <selection activeCell="D6" sqref="A6:IV8"/>
    </sheetView>
  </sheetViews>
  <sheetFormatPr defaultColWidth="9.140625" defaultRowHeight="12.75"/>
  <cols>
    <col min="1" max="1" width="9.140625" style="25" customWidth="1"/>
    <col min="2" max="2" width="14.57421875" style="25" customWidth="1"/>
    <col min="3" max="3" width="31.00390625" style="25" bestFit="1" customWidth="1"/>
    <col min="4" max="4" width="22.00390625" style="25" customWidth="1"/>
    <col min="5" max="5" width="13.421875" style="25" customWidth="1"/>
    <col min="6" max="6" width="14.00390625" style="25" customWidth="1"/>
    <col min="7" max="7" width="13.57421875" style="25" customWidth="1"/>
    <col min="8" max="8" width="13.28125" style="25" customWidth="1"/>
    <col min="9" max="9" width="12.7109375" style="25" customWidth="1"/>
    <col min="10" max="10" width="14.00390625" style="25" customWidth="1"/>
    <col min="11" max="13" width="14.421875" style="25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26" customWidth="1"/>
    <col min="27" max="16384" width="9.140625" style="25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77" t="s">
        <v>6</v>
      </c>
      <c r="B2" s="77"/>
      <c r="C2" s="77"/>
      <c r="D2" s="77"/>
      <c r="E2" s="77"/>
      <c r="F2" s="77"/>
      <c r="G2" s="77"/>
      <c r="H2" s="77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77" t="s">
        <v>8</v>
      </c>
      <c r="K3" s="79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78" t="s">
        <v>18</v>
      </c>
      <c r="B4" s="78"/>
      <c r="C4" s="78"/>
      <c r="D4" s="78"/>
      <c r="E4" s="78"/>
      <c r="F4" s="78"/>
      <c r="G4" s="78"/>
      <c r="H4" s="78"/>
      <c r="J4" s="17">
        <f>SUM(E7:M7)/8</f>
        <v>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87" customFormat="1" ht="15" customHeight="1">
      <c r="A6" s="82" t="s">
        <v>0</v>
      </c>
      <c r="B6" s="83" t="s">
        <v>1</v>
      </c>
      <c r="C6" s="83" t="s">
        <v>7</v>
      </c>
      <c r="D6" s="84" t="s">
        <v>2</v>
      </c>
      <c r="E6" s="84" t="s">
        <v>22</v>
      </c>
      <c r="F6" s="84" t="s">
        <v>19</v>
      </c>
      <c r="G6" s="84" t="s">
        <v>21</v>
      </c>
      <c r="H6" s="84" t="s">
        <v>20</v>
      </c>
      <c r="I6" s="84" t="s">
        <v>89</v>
      </c>
      <c r="J6" s="84" t="s">
        <v>90</v>
      </c>
      <c r="K6" s="84" t="s">
        <v>23</v>
      </c>
      <c r="L6" s="84" t="s">
        <v>50</v>
      </c>
      <c r="M6" s="84"/>
      <c r="N6" s="83" t="s">
        <v>3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6"/>
    </row>
    <row r="7" spans="1:26" s="87" customFormat="1" ht="14.25" customHeight="1">
      <c r="A7" s="88"/>
      <c r="B7" s="89"/>
      <c r="C7" s="89"/>
      <c r="D7" s="90" t="s">
        <v>4</v>
      </c>
      <c r="E7" s="91">
        <f>COUNTIF(E9:E59,"&gt;0")</f>
        <v>0</v>
      </c>
      <c r="F7" s="91">
        <f>COUNTIF(F9:F59,"&gt;0")</f>
        <v>0</v>
      </c>
      <c r="G7" s="91">
        <f aca="true" t="shared" si="0" ref="G7:M7">COUNTIF(G9:G59,"&gt;0")</f>
        <v>0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6"/>
    </row>
    <row r="8" spans="1:26" s="87" customFormat="1" ht="14.25" customHeight="1">
      <c r="A8" s="92"/>
      <c r="B8" s="93"/>
      <c r="C8" s="93"/>
      <c r="D8" s="90" t="s">
        <v>5</v>
      </c>
      <c r="E8" s="90">
        <v>1.1</v>
      </c>
      <c r="F8" s="90">
        <v>1</v>
      </c>
      <c r="G8" s="91">
        <v>1</v>
      </c>
      <c r="H8" s="91">
        <v>1</v>
      </c>
      <c r="I8" s="91">
        <v>1</v>
      </c>
      <c r="J8" s="91">
        <v>1</v>
      </c>
      <c r="K8" s="91">
        <v>1.2</v>
      </c>
      <c r="L8" s="91">
        <v>1</v>
      </c>
      <c r="M8" s="91">
        <v>0</v>
      </c>
      <c r="N8" s="94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</row>
    <row r="9" spans="1:37" ht="33" customHeight="1">
      <c r="A9" s="31">
        <v>1</v>
      </c>
      <c r="B9" s="1"/>
      <c r="C9" s="57"/>
      <c r="D9" s="57"/>
      <c r="E9" s="9"/>
      <c r="F9" s="4"/>
      <c r="G9" s="2"/>
      <c r="H9" s="2"/>
      <c r="I9" s="2"/>
      <c r="J9" s="2"/>
      <c r="K9" s="2"/>
      <c r="L9" s="2"/>
      <c r="M9" s="2"/>
      <c r="N9" s="30">
        <f aca="true" t="shared" si="1" ref="N9:N15">X9</f>
        <v>0</v>
      </c>
      <c r="O9" s="21">
        <f aca="true" t="shared" si="2" ref="O9:O55">IF(OR(E9="",E9="-"),0,E$8*(101+1000*LOG10(E$7/E9)))</f>
        <v>0</v>
      </c>
      <c r="P9" s="21">
        <f aca="true" t="shared" si="3" ref="P9:P55">IF(OR(F9="",F9="-"),0,F$8*(101+1000*LOG10(F$7/F9)))</f>
        <v>0</v>
      </c>
      <c r="Q9" s="21">
        <f aca="true" t="shared" si="4" ref="Q9:Q55">IF(OR(G9="",G9="-"),0,G$8*(101+1000*LOG10(G$7/G9)))</f>
        <v>0</v>
      </c>
      <c r="R9" s="21">
        <f aca="true" t="shared" si="5" ref="R9:R55">IF(OR(H9="",H9="-"),0,H$8*(101+1000*LOG10(H$7/H9)))</f>
        <v>0</v>
      </c>
      <c r="S9" s="21">
        <f aca="true" t="shared" si="6" ref="S9:S55">IF(OR(I9="",I9="-"),0,I$8*(101+1000*LOG10(I$7/I9)))</f>
        <v>0</v>
      </c>
      <c r="T9" s="21">
        <f aca="true" t="shared" si="7" ref="T9:W27">IF(OR(J9="",J9="-"),0,J$8*(101+1000*LOG10(J$7/J9)))</f>
        <v>0</v>
      </c>
      <c r="U9" s="21">
        <f t="shared" si="7"/>
        <v>0</v>
      </c>
      <c r="V9" s="21">
        <f t="shared" si="7"/>
        <v>0</v>
      </c>
      <c r="W9" s="21">
        <f t="shared" si="7"/>
        <v>0</v>
      </c>
      <c r="X9" s="22">
        <f aca="true" t="shared" si="8" ref="X9:X55">SUM(O9:W9)</f>
        <v>0</v>
      </c>
      <c r="Y9" s="23"/>
      <c r="Z9" s="23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33" customHeight="1">
      <c r="A10" s="31">
        <v>2</v>
      </c>
      <c r="B10" s="1"/>
      <c r="C10" s="58"/>
      <c r="D10" s="58"/>
      <c r="E10" s="3"/>
      <c r="F10" s="3"/>
      <c r="G10" s="2"/>
      <c r="H10" s="2"/>
      <c r="I10" s="2"/>
      <c r="J10" s="2"/>
      <c r="K10" s="2"/>
      <c r="L10" s="2"/>
      <c r="M10" s="2"/>
      <c r="N10" s="30">
        <f t="shared" si="1"/>
        <v>0</v>
      </c>
      <c r="O10" s="21">
        <f t="shared" si="2"/>
        <v>0</v>
      </c>
      <c r="P10" s="21">
        <f t="shared" si="3"/>
        <v>0</v>
      </c>
      <c r="Q10" s="21">
        <f t="shared" si="4"/>
        <v>0</v>
      </c>
      <c r="R10" s="21">
        <f t="shared" si="5"/>
        <v>0</v>
      </c>
      <c r="S10" s="21">
        <f t="shared" si="6"/>
        <v>0</v>
      </c>
      <c r="T10" s="21">
        <f t="shared" si="7"/>
        <v>0</v>
      </c>
      <c r="U10" s="21">
        <f t="shared" si="7"/>
        <v>0</v>
      </c>
      <c r="V10" s="21">
        <f t="shared" si="7"/>
        <v>0</v>
      </c>
      <c r="W10" s="21">
        <f t="shared" si="7"/>
        <v>0</v>
      </c>
      <c r="X10" s="22">
        <f t="shared" si="8"/>
        <v>0</v>
      </c>
      <c r="Y10" s="23"/>
      <c r="Z10" s="23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33" customHeight="1">
      <c r="A11" s="31">
        <v>3</v>
      </c>
      <c r="B11" s="1"/>
      <c r="C11" s="59"/>
      <c r="D11" s="47"/>
      <c r="E11" s="1"/>
      <c r="F11" s="8"/>
      <c r="G11" s="2"/>
      <c r="H11" s="2"/>
      <c r="I11" s="2"/>
      <c r="J11" s="2"/>
      <c r="K11" s="2"/>
      <c r="L11" s="2"/>
      <c r="M11" s="2"/>
      <c r="N11" s="30">
        <f t="shared" si="1"/>
        <v>0</v>
      </c>
      <c r="O11" s="21">
        <f t="shared" si="2"/>
        <v>0</v>
      </c>
      <c r="P11" s="21">
        <f t="shared" si="3"/>
        <v>0</v>
      </c>
      <c r="Q11" s="21">
        <f t="shared" si="4"/>
        <v>0</v>
      </c>
      <c r="R11" s="21">
        <f t="shared" si="5"/>
        <v>0</v>
      </c>
      <c r="S11" s="21">
        <f t="shared" si="6"/>
        <v>0</v>
      </c>
      <c r="T11" s="21">
        <f t="shared" si="7"/>
        <v>0</v>
      </c>
      <c r="U11" s="21">
        <f t="shared" si="7"/>
        <v>0</v>
      </c>
      <c r="V11" s="21">
        <f t="shared" si="7"/>
        <v>0</v>
      </c>
      <c r="W11" s="21">
        <f t="shared" si="7"/>
        <v>0</v>
      </c>
      <c r="X11" s="22">
        <f t="shared" si="8"/>
        <v>0</v>
      </c>
      <c r="Y11" s="23"/>
      <c r="Z11" s="23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33" customHeight="1">
      <c r="A12" s="31">
        <v>4</v>
      </c>
      <c r="B12" s="56"/>
      <c r="C12" s="47"/>
      <c r="D12" s="72"/>
      <c r="E12" s="31"/>
      <c r="F12" s="31"/>
      <c r="G12" s="2"/>
      <c r="H12" s="2"/>
      <c r="I12" s="2"/>
      <c r="J12" s="2"/>
      <c r="K12" s="2"/>
      <c r="L12" s="2"/>
      <c r="M12" s="2"/>
      <c r="N12" s="30">
        <f t="shared" si="1"/>
        <v>0</v>
      </c>
      <c r="O12" s="21">
        <f t="shared" si="2"/>
        <v>0</v>
      </c>
      <c r="P12" s="21">
        <f t="shared" si="3"/>
        <v>0</v>
      </c>
      <c r="Q12" s="21">
        <f t="shared" si="4"/>
        <v>0</v>
      </c>
      <c r="R12" s="21">
        <f t="shared" si="5"/>
        <v>0</v>
      </c>
      <c r="S12" s="21">
        <f t="shared" si="6"/>
        <v>0</v>
      </c>
      <c r="T12" s="21">
        <f t="shared" si="7"/>
        <v>0</v>
      </c>
      <c r="U12" s="21">
        <f t="shared" si="7"/>
        <v>0</v>
      </c>
      <c r="V12" s="21">
        <f t="shared" si="7"/>
        <v>0</v>
      </c>
      <c r="W12" s="21">
        <f t="shared" si="7"/>
        <v>0</v>
      </c>
      <c r="X12" s="22">
        <f t="shared" si="8"/>
        <v>0</v>
      </c>
      <c r="Y12" s="23"/>
      <c r="Z12" s="23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33" customHeight="1">
      <c r="A13" s="31">
        <v>5</v>
      </c>
      <c r="B13" s="4"/>
      <c r="C13" s="47"/>
      <c r="D13" s="4"/>
      <c r="E13" s="4"/>
      <c r="F13" s="4"/>
      <c r="G13" s="2"/>
      <c r="H13" s="2"/>
      <c r="I13" s="2"/>
      <c r="J13" s="2"/>
      <c r="K13" s="2"/>
      <c r="L13" s="2"/>
      <c r="M13" s="2"/>
      <c r="N13" s="30">
        <f t="shared" si="1"/>
        <v>0</v>
      </c>
      <c r="O13" s="21">
        <f t="shared" si="2"/>
        <v>0</v>
      </c>
      <c r="P13" s="21">
        <f t="shared" si="3"/>
        <v>0</v>
      </c>
      <c r="Q13" s="21">
        <f t="shared" si="4"/>
        <v>0</v>
      </c>
      <c r="R13" s="21">
        <f t="shared" si="5"/>
        <v>0</v>
      </c>
      <c r="S13" s="21">
        <f t="shared" si="6"/>
        <v>0</v>
      </c>
      <c r="T13" s="21">
        <f t="shared" si="7"/>
        <v>0</v>
      </c>
      <c r="U13" s="21">
        <f t="shared" si="7"/>
        <v>0</v>
      </c>
      <c r="V13" s="21">
        <f t="shared" si="7"/>
        <v>0</v>
      </c>
      <c r="W13" s="21">
        <f t="shared" si="7"/>
        <v>0</v>
      </c>
      <c r="X13" s="22">
        <f t="shared" si="8"/>
        <v>0</v>
      </c>
      <c r="Y13" s="23"/>
      <c r="Z13" s="23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33" customHeight="1">
      <c r="A14" s="31">
        <v>6</v>
      </c>
      <c r="B14" s="1"/>
      <c r="C14" s="60"/>
      <c r="D14" s="1"/>
      <c r="E14" s="3"/>
      <c r="F14" s="3"/>
      <c r="G14" s="2"/>
      <c r="H14" s="2"/>
      <c r="I14" s="2"/>
      <c r="J14" s="2"/>
      <c r="K14" s="2"/>
      <c r="L14" s="2"/>
      <c r="M14" s="2"/>
      <c r="N14" s="30">
        <f t="shared" si="1"/>
        <v>0</v>
      </c>
      <c r="O14" s="21">
        <f t="shared" si="2"/>
        <v>0</v>
      </c>
      <c r="P14" s="21">
        <f t="shared" si="3"/>
        <v>0</v>
      </c>
      <c r="Q14" s="21">
        <f t="shared" si="4"/>
        <v>0</v>
      </c>
      <c r="R14" s="21">
        <f t="shared" si="5"/>
        <v>0</v>
      </c>
      <c r="S14" s="21">
        <f t="shared" si="6"/>
        <v>0</v>
      </c>
      <c r="T14" s="21">
        <f t="shared" si="7"/>
        <v>0</v>
      </c>
      <c r="U14" s="21">
        <f t="shared" si="7"/>
        <v>0</v>
      </c>
      <c r="V14" s="21">
        <f t="shared" si="7"/>
        <v>0</v>
      </c>
      <c r="W14" s="21">
        <f t="shared" si="7"/>
        <v>0</v>
      </c>
      <c r="X14" s="22">
        <f t="shared" si="8"/>
        <v>0</v>
      </c>
      <c r="Y14" s="23"/>
      <c r="Z14" s="23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33" customHeight="1">
      <c r="A15" s="31">
        <v>7</v>
      </c>
      <c r="B15" s="8"/>
      <c r="C15" s="8"/>
      <c r="D15" s="8"/>
      <c r="E15" s="8"/>
      <c r="F15" s="8"/>
      <c r="G15" s="2"/>
      <c r="H15" s="2"/>
      <c r="I15" s="2"/>
      <c r="J15" s="2"/>
      <c r="K15" s="2"/>
      <c r="L15" s="2"/>
      <c r="M15" s="2"/>
      <c r="N15" s="30">
        <f t="shared" si="1"/>
        <v>0</v>
      </c>
      <c r="O15" s="21">
        <f t="shared" si="2"/>
        <v>0</v>
      </c>
      <c r="P15" s="21">
        <f t="shared" si="3"/>
        <v>0</v>
      </c>
      <c r="Q15" s="21">
        <f t="shared" si="4"/>
        <v>0</v>
      </c>
      <c r="R15" s="21">
        <f t="shared" si="5"/>
        <v>0</v>
      </c>
      <c r="S15" s="21">
        <f t="shared" si="6"/>
        <v>0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0</v>
      </c>
      <c r="X15" s="22">
        <f t="shared" si="8"/>
        <v>0</v>
      </c>
      <c r="Y15" s="23"/>
      <c r="Z15" s="23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33" customHeight="1">
      <c r="A16" s="31">
        <v>8</v>
      </c>
      <c r="B16" s="31"/>
      <c r="C16" s="1"/>
      <c r="D16" s="1"/>
      <c r="E16" s="31"/>
      <c r="F16" s="31"/>
      <c r="G16" s="2"/>
      <c r="H16" s="3"/>
      <c r="I16" s="3"/>
      <c r="J16" s="2"/>
      <c r="K16" s="2"/>
      <c r="L16" s="2"/>
      <c r="M16" s="2"/>
      <c r="N16" s="30">
        <f aca="true" t="shared" si="9" ref="N16:N42">X16</f>
        <v>0</v>
      </c>
      <c r="O16" s="21">
        <f t="shared" si="2"/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6"/>
        <v>0</v>
      </c>
      <c r="T16" s="21">
        <f t="shared" si="7"/>
        <v>0</v>
      </c>
      <c r="U16" s="21">
        <f t="shared" si="7"/>
        <v>0</v>
      </c>
      <c r="V16" s="21">
        <f t="shared" si="7"/>
        <v>0</v>
      </c>
      <c r="W16" s="21">
        <f t="shared" si="7"/>
        <v>0</v>
      </c>
      <c r="X16" s="22">
        <f t="shared" si="8"/>
        <v>0</v>
      </c>
      <c r="Y16" s="23"/>
      <c r="Z16" s="23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33" customHeight="1">
      <c r="A17" s="31">
        <v>9</v>
      </c>
      <c r="B17" s="4"/>
      <c r="C17" s="38"/>
      <c r="D17" s="4"/>
      <c r="E17" s="4"/>
      <c r="F17" s="4"/>
      <c r="G17" s="2"/>
      <c r="H17" s="2"/>
      <c r="I17" s="2"/>
      <c r="J17" s="2"/>
      <c r="K17" s="2"/>
      <c r="L17" s="2"/>
      <c r="M17" s="2"/>
      <c r="N17" s="30">
        <f t="shared" si="9"/>
        <v>0</v>
      </c>
      <c r="O17" s="21">
        <f t="shared" si="2"/>
        <v>0</v>
      </c>
      <c r="P17" s="21">
        <f t="shared" si="3"/>
        <v>0</v>
      </c>
      <c r="Q17" s="21">
        <f t="shared" si="4"/>
        <v>0</v>
      </c>
      <c r="R17" s="21">
        <f t="shared" si="5"/>
        <v>0</v>
      </c>
      <c r="S17" s="21">
        <f t="shared" si="6"/>
        <v>0</v>
      </c>
      <c r="T17" s="21">
        <f t="shared" si="7"/>
        <v>0</v>
      </c>
      <c r="U17" s="21">
        <f t="shared" si="7"/>
        <v>0</v>
      </c>
      <c r="V17" s="21">
        <f t="shared" si="7"/>
        <v>0</v>
      </c>
      <c r="W17" s="21">
        <f t="shared" si="7"/>
        <v>0</v>
      </c>
      <c r="X17" s="22">
        <f t="shared" si="8"/>
        <v>0</v>
      </c>
      <c r="Y17" s="23"/>
      <c r="Z17" s="23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33" customHeight="1">
      <c r="A18" s="31">
        <v>10</v>
      </c>
      <c r="B18" s="4"/>
      <c r="C18" s="1"/>
      <c r="D18" s="1"/>
      <c r="E18" s="3"/>
      <c r="F18" s="3"/>
      <c r="G18" s="2"/>
      <c r="H18" s="2"/>
      <c r="I18" s="2"/>
      <c r="J18" s="2"/>
      <c r="K18" s="2"/>
      <c r="L18" s="2"/>
      <c r="M18" s="2"/>
      <c r="N18" s="30">
        <f t="shared" si="9"/>
        <v>0</v>
      </c>
      <c r="O18" s="21">
        <f t="shared" si="2"/>
        <v>0</v>
      </c>
      <c r="P18" s="21">
        <f t="shared" si="3"/>
        <v>0</v>
      </c>
      <c r="Q18" s="21">
        <f t="shared" si="4"/>
        <v>0</v>
      </c>
      <c r="R18" s="21">
        <f t="shared" si="5"/>
        <v>0</v>
      </c>
      <c r="S18" s="21">
        <f t="shared" si="6"/>
        <v>0</v>
      </c>
      <c r="T18" s="21">
        <f t="shared" si="7"/>
        <v>0</v>
      </c>
      <c r="U18" s="21">
        <f t="shared" si="7"/>
        <v>0</v>
      </c>
      <c r="V18" s="21">
        <f t="shared" si="7"/>
        <v>0</v>
      </c>
      <c r="W18" s="21">
        <f t="shared" si="7"/>
        <v>0</v>
      </c>
      <c r="X18" s="22">
        <f t="shared" si="8"/>
        <v>0</v>
      </c>
      <c r="Y18" s="23"/>
      <c r="Z18" s="23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33" customHeight="1">
      <c r="A19" s="31">
        <v>11</v>
      </c>
      <c r="B19" s="4"/>
      <c r="C19" s="1"/>
      <c r="D19" s="4"/>
      <c r="E19" s="4"/>
      <c r="F19" s="4"/>
      <c r="G19" s="2"/>
      <c r="H19" s="2"/>
      <c r="I19" s="2"/>
      <c r="J19" s="2"/>
      <c r="K19" s="2"/>
      <c r="L19" s="2"/>
      <c r="M19" s="2"/>
      <c r="N19" s="30">
        <f t="shared" si="9"/>
        <v>0</v>
      </c>
      <c r="O19" s="21">
        <f t="shared" si="2"/>
        <v>0</v>
      </c>
      <c r="P19" s="21">
        <f t="shared" si="3"/>
        <v>0</v>
      </c>
      <c r="Q19" s="21">
        <f t="shared" si="4"/>
        <v>0</v>
      </c>
      <c r="R19" s="21">
        <f t="shared" si="5"/>
        <v>0</v>
      </c>
      <c r="S19" s="21">
        <f t="shared" si="6"/>
        <v>0</v>
      </c>
      <c r="T19" s="21">
        <f t="shared" si="7"/>
        <v>0</v>
      </c>
      <c r="U19" s="21">
        <f t="shared" si="7"/>
        <v>0</v>
      </c>
      <c r="V19" s="21">
        <f t="shared" si="7"/>
        <v>0</v>
      </c>
      <c r="W19" s="21">
        <f t="shared" si="7"/>
        <v>0</v>
      </c>
      <c r="X19" s="22">
        <f t="shared" si="8"/>
        <v>0</v>
      </c>
      <c r="Y19" s="23"/>
      <c r="Z19" s="23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ht="33" customHeight="1">
      <c r="A20" s="31">
        <v>12</v>
      </c>
      <c r="B20" s="8"/>
      <c r="C20" s="1"/>
      <c r="D20" s="1"/>
      <c r="E20" s="9"/>
      <c r="F20" s="3"/>
      <c r="G20" s="2"/>
      <c r="H20" s="2"/>
      <c r="I20" s="2"/>
      <c r="J20" s="2"/>
      <c r="K20" s="2"/>
      <c r="L20" s="2"/>
      <c r="M20" s="2"/>
      <c r="N20" s="30">
        <f t="shared" si="9"/>
        <v>0</v>
      </c>
      <c r="O20" s="21">
        <f t="shared" si="2"/>
        <v>0</v>
      </c>
      <c r="P20" s="21">
        <f t="shared" si="3"/>
        <v>0</v>
      </c>
      <c r="Q20" s="21">
        <f t="shared" si="4"/>
        <v>0</v>
      </c>
      <c r="R20" s="21">
        <f t="shared" si="5"/>
        <v>0</v>
      </c>
      <c r="S20" s="21">
        <f t="shared" si="6"/>
        <v>0</v>
      </c>
      <c r="T20" s="21">
        <f t="shared" si="7"/>
        <v>0</v>
      </c>
      <c r="U20" s="21">
        <f t="shared" si="7"/>
        <v>0</v>
      </c>
      <c r="V20" s="21">
        <f t="shared" si="7"/>
        <v>0</v>
      </c>
      <c r="W20" s="21">
        <f t="shared" si="7"/>
        <v>0</v>
      </c>
      <c r="X20" s="22">
        <f t="shared" si="8"/>
        <v>0</v>
      </c>
      <c r="Y20" s="23"/>
      <c r="Z20" s="23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ht="33" customHeight="1">
      <c r="A21" s="31">
        <v>13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30">
        <f t="shared" si="9"/>
        <v>0</v>
      </c>
      <c r="O21" s="21">
        <f t="shared" si="2"/>
        <v>0</v>
      </c>
      <c r="P21" s="21">
        <f t="shared" si="3"/>
        <v>0</v>
      </c>
      <c r="Q21" s="21">
        <f t="shared" si="4"/>
        <v>0</v>
      </c>
      <c r="R21" s="21">
        <f t="shared" si="5"/>
        <v>0</v>
      </c>
      <c r="S21" s="21">
        <f t="shared" si="6"/>
        <v>0</v>
      </c>
      <c r="T21" s="21">
        <f t="shared" si="7"/>
        <v>0</v>
      </c>
      <c r="U21" s="21">
        <f t="shared" si="7"/>
        <v>0</v>
      </c>
      <c r="V21" s="21">
        <f t="shared" si="7"/>
        <v>0</v>
      </c>
      <c r="W21" s="21">
        <f t="shared" si="7"/>
        <v>0</v>
      </c>
      <c r="X21" s="22">
        <f t="shared" si="8"/>
        <v>0</v>
      </c>
      <c r="Y21" s="23"/>
      <c r="Z21" s="23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ht="33" customHeight="1">
      <c r="A22" s="31">
        <v>14</v>
      </c>
      <c r="B22" s="28"/>
      <c r="C22" s="1"/>
      <c r="D22" s="1"/>
      <c r="E22" s="1"/>
      <c r="F22" s="3"/>
      <c r="G22" s="2"/>
      <c r="H22" s="2"/>
      <c r="I22" s="2"/>
      <c r="J22" s="2"/>
      <c r="K22" s="2"/>
      <c r="L22" s="2"/>
      <c r="M22" s="2"/>
      <c r="N22" s="30">
        <f t="shared" si="9"/>
        <v>0</v>
      </c>
      <c r="O22" s="21">
        <f t="shared" si="2"/>
        <v>0</v>
      </c>
      <c r="P22" s="21">
        <f t="shared" si="3"/>
        <v>0</v>
      </c>
      <c r="Q22" s="21">
        <f t="shared" si="4"/>
        <v>0</v>
      </c>
      <c r="R22" s="21">
        <f t="shared" si="5"/>
        <v>0</v>
      </c>
      <c r="S22" s="21">
        <f t="shared" si="6"/>
        <v>0</v>
      </c>
      <c r="T22" s="21">
        <f t="shared" si="7"/>
        <v>0</v>
      </c>
      <c r="U22" s="21">
        <f t="shared" si="7"/>
        <v>0</v>
      </c>
      <c r="V22" s="21">
        <f t="shared" si="7"/>
        <v>0</v>
      </c>
      <c r="W22" s="21">
        <f t="shared" si="7"/>
        <v>0</v>
      </c>
      <c r="X22" s="22">
        <f t="shared" si="8"/>
        <v>0</v>
      </c>
      <c r="Y22" s="23"/>
      <c r="Z22" s="23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33" customHeight="1">
      <c r="A23" s="31">
        <v>15</v>
      </c>
      <c r="B23" s="8"/>
      <c r="C23" s="8"/>
      <c r="D23" s="39"/>
      <c r="E23" s="8"/>
      <c r="F23" s="8"/>
      <c r="G23" s="2"/>
      <c r="H23" s="2"/>
      <c r="I23" s="2"/>
      <c r="J23" s="2"/>
      <c r="K23" s="2"/>
      <c r="L23" s="2"/>
      <c r="M23" s="2"/>
      <c r="N23" s="30">
        <f t="shared" si="9"/>
        <v>0</v>
      </c>
      <c r="O23" s="21">
        <f t="shared" si="2"/>
        <v>0</v>
      </c>
      <c r="P23" s="21">
        <f t="shared" si="3"/>
        <v>0</v>
      </c>
      <c r="Q23" s="21">
        <f t="shared" si="4"/>
        <v>0</v>
      </c>
      <c r="R23" s="21">
        <f t="shared" si="5"/>
        <v>0</v>
      </c>
      <c r="S23" s="21">
        <f t="shared" si="6"/>
        <v>0</v>
      </c>
      <c r="T23" s="21">
        <f t="shared" si="7"/>
        <v>0</v>
      </c>
      <c r="U23" s="21">
        <f t="shared" si="7"/>
        <v>0</v>
      </c>
      <c r="V23" s="21">
        <f t="shared" si="7"/>
        <v>0</v>
      </c>
      <c r="W23" s="21">
        <f t="shared" si="7"/>
        <v>0</v>
      </c>
      <c r="X23" s="22">
        <f t="shared" si="8"/>
        <v>0</v>
      </c>
      <c r="Y23" s="23"/>
      <c r="Z23" s="23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ht="33" customHeight="1">
      <c r="A24" s="31">
        <v>16</v>
      </c>
      <c r="B24" s="3"/>
      <c r="C24" s="1"/>
      <c r="D24" s="1"/>
      <c r="E24" s="1"/>
      <c r="F24" s="3"/>
      <c r="G24" s="2"/>
      <c r="H24" s="2"/>
      <c r="I24" s="2"/>
      <c r="J24" s="2"/>
      <c r="K24" s="2"/>
      <c r="L24" s="2"/>
      <c r="M24" s="2"/>
      <c r="N24" s="30">
        <f t="shared" si="9"/>
        <v>0</v>
      </c>
      <c r="O24" s="21">
        <f t="shared" si="2"/>
        <v>0</v>
      </c>
      <c r="P24" s="21">
        <f t="shared" si="3"/>
        <v>0</v>
      </c>
      <c r="Q24" s="21">
        <f t="shared" si="4"/>
        <v>0</v>
      </c>
      <c r="R24" s="21">
        <f t="shared" si="5"/>
        <v>0</v>
      </c>
      <c r="S24" s="21">
        <f t="shared" si="6"/>
        <v>0</v>
      </c>
      <c r="T24" s="21">
        <f t="shared" si="7"/>
        <v>0</v>
      </c>
      <c r="U24" s="21">
        <f t="shared" si="7"/>
        <v>0</v>
      </c>
      <c r="V24" s="21">
        <f t="shared" si="7"/>
        <v>0</v>
      </c>
      <c r="W24" s="21">
        <f t="shared" si="7"/>
        <v>0</v>
      </c>
      <c r="X24" s="22">
        <f t="shared" si="8"/>
        <v>0</v>
      </c>
      <c r="Y24" s="23"/>
      <c r="Z24" s="23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33" customHeight="1">
      <c r="A25" s="31">
        <v>17</v>
      </c>
      <c r="B25" s="8"/>
      <c r="C25" s="1"/>
      <c r="D25" s="1"/>
      <c r="E25" s="8"/>
      <c r="F25" s="3"/>
      <c r="G25" s="2"/>
      <c r="H25" s="2"/>
      <c r="I25" s="2"/>
      <c r="J25" s="2"/>
      <c r="K25" s="2"/>
      <c r="L25" s="2"/>
      <c r="M25" s="2"/>
      <c r="N25" s="30">
        <f t="shared" si="9"/>
        <v>0</v>
      </c>
      <c r="O25" s="21">
        <f t="shared" si="2"/>
        <v>0</v>
      </c>
      <c r="P25" s="21">
        <f t="shared" si="3"/>
        <v>0</v>
      </c>
      <c r="Q25" s="21">
        <f t="shared" si="4"/>
        <v>0</v>
      </c>
      <c r="R25" s="21">
        <f t="shared" si="5"/>
        <v>0</v>
      </c>
      <c r="S25" s="21">
        <f t="shared" si="6"/>
        <v>0</v>
      </c>
      <c r="T25" s="21">
        <f t="shared" si="7"/>
        <v>0</v>
      </c>
      <c r="U25" s="21">
        <f t="shared" si="7"/>
        <v>0</v>
      </c>
      <c r="V25" s="21">
        <f t="shared" si="7"/>
        <v>0</v>
      </c>
      <c r="W25" s="21">
        <f t="shared" si="7"/>
        <v>0</v>
      </c>
      <c r="X25" s="22">
        <f t="shared" si="8"/>
        <v>0</v>
      </c>
      <c r="Y25" s="23"/>
      <c r="Z25" s="23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ht="33" customHeight="1">
      <c r="A26" s="31">
        <v>18</v>
      </c>
      <c r="B26" s="1"/>
      <c r="C26" s="1"/>
      <c r="D26" s="1"/>
      <c r="E26" s="3"/>
      <c r="F26" s="3"/>
      <c r="G26" s="2"/>
      <c r="H26" s="2"/>
      <c r="I26" s="2"/>
      <c r="J26" s="2"/>
      <c r="K26" s="2"/>
      <c r="L26" s="2"/>
      <c r="M26" s="2"/>
      <c r="N26" s="30">
        <f t="shared" si="9"/>
        <v>0</v>
      </c>
      <c r="O26" s="21">
        <f t="shared" si="2"/>
        <v>0</v>
      </c>
      <c r="P26" s="21">
        <f t="shared" si="3"/>
        <v>0</v>
      </c>
      <c r="Q26" s="21">
        <f t="shared" si="4"/>
        <v>0</v>
      </c>
      <c r="R26" s="21">
        <f t="shared" si="5"/>
        <v>0</v>
      </c>
      <c r="S26" s="21">
        <f t="shared" si="6"/>
        <v>0</v>
      </c>
      <c r="T26" s="21">
        <f t="shared" si="7"/>
        <v>0</v>
      </c>
      <c r="U26" s="21">
        <f t="shared" si="7"/>
        <v>0</v>
      </c>
      <c r="V26" s="21">
        <f t="shared" si="7"/>
        <v>0</v>
      </c>
      <c r="W26" s="21">
        <f t="shared" si="7"/>
        <v>0</v>
      </c>
      <c r="X26" s="22">
        <f t="shared" si="8"/>
        <v>0</v>
      </c>
      <c r="Y26" s="23"/>
      <c r="Z26" s="23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ht="33" customHeight="1">
      <c r="A27" s="31">
        <v>19</v>
      </c>
      <c r="B27" s="1"/>
      <c r="C27" s="1"/>
      <c r="D27" s="1"/>
      <c r="E27" s="1"/>
      <c r="F27" s="4"/>
      <c r="G27" s="2"/>
      <c r="H27" s="2"/>
      <c r="I27" s="2"/>
      <c r="J27" s="2"/>
      <c r="K27" s="2"/>
      <c r="L27" s="2"/>
      <c r="M27" s="2"/>
      <c r="N27" s="30">
        <f t="shared" si="9"/>
        <v>0</v>
      </c>
      <c r="O27" s="21">
        <f t="shared" si="2"/>
        <v>0</v>
      </c>
      <c r="P27" s="21">
        <f t="shared" si="3"/>
        <v>0</v>
      </c>
      <c r="Q27" s="21">
        <f t="shared" si="4"/>
        <v>0</v>
      </c>
      <c r="R27" s="21">
        <f t="shared" si="5"/>
        <v>0</v>
      </c>
      <c r="S27" s="21">
        <f t="shared" si="6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1">
        <f t="shared" si="7"/>
        <v>0</v>
      </c>
      <c r="X27" s="22">
        <f t="shared" si="8"/>
        <v>0</v>
      </c>
      <c r="Y27" s="23"/>
      <c r="Z27" s="23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ht="33" customHeight="1">
      <c r="A28" s="31">
        <v>20</v>
      </c>
      <c r="B28" s="8"/>
      <c r="C28" s="8"/>
      <c r="D28" s="9"/>
      <c r="E28" s="9"/>
      <c r="F28" s="3"/>
      <c r="G28" s="2"/>
      <c r="H28" s="2"/>
      <c r="I28" s="2"/>
      <c r="J28" s="2"/>
      <c r="K28" s="2"/>
      <c r="L28" s="2"/>
      <c r="M28" s="2"/>
      <c r="N28" s="30">
        <f t="shared" si="9"/>
        <v>0</v>
      </c>
      <c r="O28" s="21">
        <f t="shared" si="2"/>
        <v>0</v>
      </c>
      <c r="P28" s="21">
        <f t="shared" si="3"/>
        <v>0</v>
      </c>
      <c r="Q28" s="21">
        <f t="shared" si="4"/>
        <v>0</v>
      </c>
      <c r="R28" s="21">
        <f t="shared" si="5"/>
        <v>0</v>
      </c>
      <c r="S28" s="21">
        <f t="shared" si="6"/>
        <v>0</v>
      </c>
      <c r="T28" s="21">
        <f aca="true" t="shared" si="10" ref="T28:W48">IF(OR(J28="",J28="-"),0,J$8*(101+1000*LOG10(J$7/J28)))</f>
        <v>0</v>
      </c>
      <c r="U28" s="21">
        <f t="shared" si="10"/>
        <v>0</v>
      </c>
      <c r="V28" s="21">
        <f t="shared" si="10"/>
        <v>0</v>
      </c>
      <c r="W28" s="21">
        <f t="shared" si="10"/>
        <v>0</v>
      </c>
      <c r="X28" s="22">
        <f t="shared" si="8"/>
        <v>0</v>
      </c>
      <c r="Y28" s="23"/>
      <c r="Z28" s="23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ht="33" customHeight="1">
      <c r="A29" s="31">
        <v>21</v>
      </c>
      <c r="B29" s="8"/>
      <c r="C29" s="8"/>
      <c r="D29" s="8"/>
      <c r="E29" s="8"/>
      <c r="F29" s="8"/>
      <c r="G29" s="2"/>
      <c r="H29" s="2"/>
      <c r="I29" s="2"/>
      <c r="J29" s="2"/>
      <c r="K29" s="2"/>
      <c r="L29" s="2"/>
      <c r="M29" s="2"/>
      <c r="N29" s="30">
        <f t="shared" si="9"/>
        <v>0</v>
      </c>
      <c r="O29" s="21">
        <f t="shared" si="2"/>
        <v>0</v>
      </c>
      <c r="P29" s="21">
        <f t="shared" si="3"/>
        <v>0</v>
      </c>
      <c r="Q29" s="21">
        <f t="shared" si="4"/>
        <v>0</v>
      </c>
      <c r="R29" s="21">
        <f t="shared" si="5"/>
        <v>0</v>
      </c>
      <c r="S29" s="21">
        <f t="shared" si="6"/>
        <v>0</v>
      </c>
      <c r="T29" s="21">
        <f t="shared" si="10"/>
        <v>0</v>
      </c>
      <c r="U29" s="21">
        <f t="shared" si="10"/>
        <v>0</v>
      </c>
      <c r="V29" s="21">
        <f t="shared" si="10"/>
        <v>0</v>
      </c>
      <c r="W29" s="21">
        <f t="shared" si="10"/>
        <v>0</v>
      </c>
      <c r="X29" s="22">
        <f t="shared" si="8"/>
        <v>0</v>
      </c>
      <c r="Y29" s="23"/>
      <c r="Z29" s="23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ht="33" customHeight="1">
      <c r="A30" s="31">
        <v>22</v>
      </c>
      <c r="B30" s="4"/>
      <c r="C30" s="1"/>
      <c r="D30" s="4"/>
      <c r="E30" s="4"/>
      <c r="F30" s="4"/>
      <c r="G30" s="2"/>
      <c r="H30" s="2"/>
      <c r="I30" s="2"/>
      <c r="J30" s="2"/>
      <c r="K30" s="2"/>
      <c r="L30" s="2"/>
      <c r="M30" s="2"/>
      <c r="N30" s="30">
        <f t="shared" si="9"/>
        <v>0</v>
      </c>
      <c r="O30" s="21">
        <f t="shared" si="2"/>
        <v>0</v>
      </c>
      <c r="P30" s="21">
        <f t="shared" si="3"/>
        <v>0</v>
      </c>
      <c r="Q30" s="21">
        <f t="shared" si="4"/>
        <v>0</v>
      </c>
      <c r="R30" s="21">
        <f t="shared" si="5"/>
        <v>0</v>
      </c>
      <c r="S30" s="21">
        <f t="shared" si="6"/>
        <v>0</v>
      </c>
      <c r="T30" s="21">
        <f t="shared" si="10"/>
        <v>0</v>
      </c>
      <c r="U30" s="21">
        <f t="shared" si="10"/>
        <v>0</v>
      </c>
      <c r="V30" s="21">
        <f t="shared" si="10"/>
        <v>0</v>
      </c>
      <c r="W30" s="21">
        <f t="shared" si="10"/>
        <v>0</v>
      </c>
      <c r="X30" s="22">
        <f t="shared" si="8"/>
        <v>0</v>
      </c>
      <c r="Y30" s="23"/>
      <c r="Z30" s="23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33" customHeight="1">
      <c r="A31" s="31">
        <v>23</v>
      </c>
      <c r="B31" s="1"/>
      <c r="C31" s="61"/>
      <c r="D31" s="61"/>
      <c r="E31" s="3"/>
      <c r="F31" s="3"/>
      <c r="G31" s="2"/>
      <c r="H31" s="2"/>
      <c r="I31" s="2"/>
      <c r="J31" s="2"/>
      <c r="K31" s="2"/>
      <c r="L31" s="2"/>
      <c r="M31" s="2"/>
      <c r="N31" s="30">
        <f t="shared" si="9"/>
        <v>0</v>
      </c>
      <c r="O31" s="21">
        <f t="shared" si="2"/>
        <v>0</v>
      </c>
      <c r="P31" s="21">
        <f t="shared" si="3"/>
        <v>0</v>
      </c>
      <c r="Q31" s="21">
        <f t="shared" si="4"/>
        <v>0</v>
      </c>
      <c r="R31" s="21">
        <f t="shared" si="5"/>
        <v>0</v>
      </c>
      <c r="S31" s="21">
        <f t="shared" si="6"/>
        <v>0</v>
      </c>
      <c r="T31" s="21">
        <f t="shared" si="10"/>
        <v>0</v>
      </c>
      <c r="U31" s="21">
        <f t="shared" si="10"/>
        <v>0</v>
      </c>
      <c r="V31" s="21">
        <f t="shared" si="10"/>
        <v>0</v>
      </c>
      <c r="W31" s="21">
        <f t="shared" si="10"/>
        <v>0</v>
      </c>
      <c r="X31" s="22">
        <f t="shared" si="8"/>
        <v>0</v>
      </c>
      <c r="Y31" s="23"/>
      <c r="Z31" s="23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33" customHeight="1">
      <c r="A32" s="31">
        <v>24</v>
      </c>
      <c r="B32" s="1"/>
      <c r="C32" s="1"/>
      <c r="D32" s="28"/>
      <c r="E32" s="3"/>
      <c r="F32" s="3"/>
      <c r="G32" s="2"/>
      <c r="H32" s="2"/>
      <c r="I32" s="2"/>
      <c r="J32" s="2"/>
      <c r="K32" s="2"/>
      <c r="L32" s="2"/>
      <c r="M32" s="2"/>
      <c r="N32" s="30">
        <f t="shared" si="9"/>
        <v>0</v>
      </c>
      <c r="O32" s="21">
        <f t="shared" si="2"/>
        <v>0</v>
      </c>
      <c r="P32" s="21">
        <f t="shared" si="3"/>
        <v>0</v>
      </c>
      <c r="Q32" s="21">
        <f t="shared" si="4"/>
        <v>0</v>
      </c>
      <c r="R32" s="21">
        <f t="shared" si="5"/>
        <v>0</v>
      </c>
      <c r="S32" s="21">
        <f t="shared" si="6"/>
        <v>0</v>
      </c>
      <c r="T32" s="21">
        <f t="shared" si="10"/>
        <v>0</v>
      </c>
      <c r="U32" s="21">
        <f t="shared" si="10"/>
        <v>0</v>
      </c>
      <c r="V32" s="21">
        <f t="shared" si="10"/>
        <v>0</v>
      </c>
      <c r="W32" s="21">
        <f t="shared" si="10"/>
        <v>0</v>
      </c>
      <c r="X32" s="22">
        <f t="shared" si="8"/>
        <v>0</v>
      </c>
      <c r="Y32" s="23"/>
      <c r="Z32" s="23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33" customHeight="1">
      <c r="A33" s="31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30">
        <f t="shared" si="9"/>
        <v>0</v>
      </c>
      <c r="O33" s="21">
        <f t="shared" si="2"/>
        <v>0</v>
      </c>
      <c r="P33" s="21">
        <f t="shared" si="3"/>
        <v>0</v>
      </c>
      <c r="Q33" s="21">
        <f t="shared" si="4"/>
        <v>0</v>
      </c>
      <c r="R33" s="21">
        <f t="shared" si="5"/>
        <v>0</v>
      </c>
      <c r="S33" s="21">
        <f t="shared" si="6"/>
        <v>0</v>
      </c>
      <c r="T33" s="21">
        <f t="shared" si="10"/>
        <v>0</v>
      </c>
      <c r="U33" s="21">
        <f t="shared" si="10"/>
        <v>0</v>
      </c>
      <c r="V33" s="21">
        <f t="shared" si="10"/>
        <v>0</v>
      </c>
      <c r="W33" s="21">
        <f t="shared" si="10"/>
        <v>0</v>
      </c>
      <c r="X33" s="22">
        <f t="shared" si="8"/>
        <v>0</v>
      </c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38" customFormat="1" ht="33" customHeight="1">
      <c r="A34" s="31">
        <v>26</v>
      </c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30">
        <f t="shared" si="9"/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34">
        <f t="shared" si="5"/>
        <v>0</v>
      </c>
      <c r="S34" s="34">
        <f t="shared" si="6"/>
        <v>0</v>
      </c>
      <c r="T34" s="34">
        <f t="shared" si="10"/>
        <v>0</v>
      </c>
      <c r="U34" s="34">
        <f t="shared" si="10"/>
        <v>0</v>
      </c>
      <c r="V34" s="34">
        <f t="shared" si="10"/>
        <v>0</v>
      </c>
      <c r="W34" s="34">
        <f t="shared" si="10"/>
        <v>0</v>
      </c>
      <c r="X34" s="35">
        <f t="shared" si="8"/>
        <v>0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s="38" customFormat="1" ht="33" customHeight="1">
      <c r="A35" s="31">
        <v>27</v>
      </c>
      <c r="B35" s="3"/>
      <c r="C35" s="1"/>
      <c r="D35" s="1"/>
      <c r="E35" s="3"/>
      <c r="F35" s="3"/>
      <c r="G35" s="2"/>
      <c r="H35" s="2"/>
      <c r="I35" s="2"/>
      <c r="J35" s="2"/>
      <c r="K35" s="2"/>
      <c r="L35" s="2"/>
      <c r="M35" s="2"/>
      <c r="N35" s="30">
        <f t="shared" si="9"/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34">
        <f t="shared" si="5"/>
        <v>0</v>
      </c>
      <c r="S35" s="34">
        <f t="shared" si="6"/>
        <v>0</v>
      </c>
      <c r="T35" s="34">
        <f t="shared" si="10"/>
        <v>0</v>
      </c>
      <c r="U35" s="34">
        <f t="shared" si="10"/>
        <v>0</v>
      </c>
      <c r="V35" s="34">
        <f t="shared" si="10"/>
        <v>0</v>
      </c>
      <c r="W35" s="34">
        <f t="shared" si="10"/>
        <v>0</v>
      </c>
      <c r="X35" s="35">
        <f t="shared" si="8"/>
        <v>0</v>
      </c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s="38" customFormat="1" ht="33" customHeight="1">
      <c r="A36" s="31">
        <v>28</v>
      </c>
      <c r="B36" s="1"/>
      <c r="C36" s="1"/>
      <c r="D36" s="1"/>
      <c r="E36" s="9"/>
      <c r="F36" s="8"/>
      <c r="G36" s="2"/>
      <c r="H36" s="2"/>
      <c r="I36" s="2"/>
      <c r="J36" s="2"/>
      <c r="K36" s="2"/>
      <c r="L36" s="2"/>
      <c r="M36" s="2"/>
      <c r="N36" s="30">
        <f t="shared" si="9"/>
        <v>0</v>
      </c>
      <c r="O36" s="34">
        <f t="shared" si="2"/>
        <v>0</v>
      </c>
      <c r="P36" s="34">
        <f t="shared" si="3"/>
        <v>0</v>
      </c>
      <c r="Q36" s="34">
        <f t="shared" si="4"/>
        <v>0</v>
      </c>
      <c r="R36" s="34">
        <f t="shared" si="5"/>
        <v>0</v>
      </c>
      <c r="S36" s="34">
        <f t="shared" si="6"/>
        <v>0</v>
      </c>
      <c r="T36" s="34">
        <f t="shared" si="10"/>
        <v>0</v>
      </c>
      <c r="U36" s="34">
        <f t="shared" si="10"/>
        <v>0</v>
      </c>
      <c r="V36" s="34">
        <f t="shared" si="10"/>
        <v>0</v>
      </c>
      <c r="W36" s="34">
        <f t="shared" si="10"/>
        <v>0</v>
      </c>
      <c r="X36" s="35">
        <f t="shared" si="8"/>
        <v>0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3" customHeight="1">
      <c r="A37" s="31">
        <v>29</v>
      </c>
      <c r="B37" s="1"/>
      <c r="C37" s="1"/>
      <c r="D37" s="1"/>
      <c r="E37" s="4"/>
      <c r="F37" s="4"/>
      <c r="G37" s="2"/>
      <c r="H37" s="2"/>
      <c r="I37" s="2"/>
      <c r="J37" s="2"/>
      <c r="K37" s="2"/>
      <c r="L37" s="2"/>
      <c r="M37" s="2"/>
      <c r="N37" s="30">
        <f t="shared" si="9"/>
        <v>0</v>
      </c>
      <c r="O37" s="34">
        <f t="shared" si="2"/>
        <v>0</v>
      </c>
      <c r="P37" s="34">
        <f t="shared" si="3"/>
        <v>0</v>
      </c>
      <c r="Q37" s="34">
        <f t="shared" si="4"/>
        <v>0</v>
      </c>
      <c r="R37" s="34">
        <f t="shared" si="5"/>
        <v>0</v>
      </c>
      <c r="S37" s="34">
        <f t="shared" si="6"/>
        <v>0</v>
      </c>
      <c r="T37" s="34">
        <f t="shared" si="10"/>
        <v>0</v>
      </c>
      <c r="U37" s="34">
        <f t="shared" si="10"/>
        <v>0</v>
      </c>
      <c r="V37" s="34">
        <f t="shared" si="10"/>
        <v>0</v>
      </c>
      <c r="W37" s="34">
        <f t="shared" si="10"/>
        <v>0</v>
      </c>
      <c r="X37" s="35">
        <f t="shared" si="8"/>
        <v>0</v>
      </c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38" customFormat="1" ht="33" customHeight="1">
      <c r="A38" s="31">
        <v>30</v>
      </c>
      <c r="B38" s="1"/>
      <c r="C38" s="53"/>
      <c r="D38" s="53"/>
      <c r="E38" s="8"/>
      <c r="F38" s="8"/>
      <c r="G38" s="2"/>
      <c r="H38" s="2"/>
      <c r="I38" s="2"/>
      <c r="J38" s="2"/>
      <c r="K38" s="2"/>
      <c r="L38" s="2"/>
      <c r="M38" s="2"/>
      <c r="N38" s="30">
        <f t="shared" si="9"/>
        <v>0</v>
      </c>
      <c r="O38" s="34">
        <f t="shared" si="2"/>
        <v>0</v>
      </c>
      <c r="P38" s="34">
        <f t="shared" si="3"/>
        <v>0</v>
      </c>
      <c r="Q38" s="34">
        <f t="shared" si="4"/>
        <v>0</v>
      </c>
      <c r="R38" s="34">
        <f t="shared" si="5"/>
        <v>0</v>
      </c>
      <c r="S38" s="34">
        <f t="shared" si="6"/>
        <v>0</v>
      </c>
      <c r="T38" s="34">
        <f t="shared" si="10"/>
        <v>0</v>
      </c>
      <c r="U38" s="34">
        <f t="shared" si="10"/>
        <v>0</v>
      </c>
      <c r="V38" s="34">
        <f t="shared" si="10"/>
        <v>0</v>
      </c>
      <c r="W38" s="34">
        <f t="shared" si="10"/>
        <v>0</v>
      </c>
      <c r="X38" s="35">
        <f t="shared" si="8"/>
        <v>0</v>
      </c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38" customFormat="1" ht="33" customHeight="1">
      <c r="A39" s="31">
        <v>31</v>
      </c>
      <c r="B39" s="4"/>
      <c r="C39" s="1"/>
      <c r="D39" s="4"/>
      <c r="E39" s="4"/>
      <c r="F39" s="4"/>
      <c r="G39" s="2"/>
      <c r="H39" s="2"/>
      <c r="I39" s="2"/>
      <c r="J39" s="2"/>
      <c r="K39" s="2"/>
      <c r="L39" s="2"/>
      <c r="M39" s="2"/>
      <c r="N39" s="30">
        <f t="shared" si="9"/>
        <v>0</v>
      </c>
      <c r="O39" s="34">
        <f t="shared" si="2"/>
        <v>0</v>
      </c>
      <c r="P39" s="34">
        <f t="shared" si="3"/>
        <v>0</v>
      </c>
      <c r="Q39" s="34">
        <f t="shared" si="4"/>
        <v>0</v>
      </c>
      <c r="R39" s="34">
        <f t="shared" si="5"/>
        <v>0</v>
      </c>
      <c r="S39" s="34">
        <f t="shared" si="6"/>
        <v>0</v>
      </c>
      <c r="T39" s="34">
        <f t="shared" si="10"/>
        <v>0</v>
      </c>
      <c r="U39" s="34">
        <f t="shared" si="10"/>
        <v>0</v>
      </c>
      <c r="V39" s="34">
        <f t="shared" si="10"/>
        <v>0</v>
      </c>
      <c r="W39" s="34">
        <f t="shared" si="10"/>
        <v>0</v>
      </c>
      <c r="X39" s="35">
        <f t="shared" si="8"/>
        <v>0</v>
      </c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38" customFormat="1" ht="33" customHeight="1">
      <c r="A40" s="31">
        <v>32</v>
      </c>
      <c r="B40" s="4"/>
      <c r="C40" s="1"/>
      <c r="D40" s="1"/>
      <c r="E40" s="4"/>
      <c r="F40" s="4"/>
      <c r="G40" s="2"/>
      <c r="H40" s="2"/>
      <c r="I40" s="2"/>
      <c r="J40" s="2"/>
      <c r="K40" s="2"/>
      <c r="L40" s="2"/>
      <c r="M40" s="2"/>
      <c r="N40" s="30">
        <f t="shared" si="9"/>
        <v>0</v>
      </c>
      <c r="O40" s="34">
        <f t="shared" si="2"/>
        <v>0</v>
      </c>
      <c r="P40" s="34">
        <f t="shared" si="3"/>
        <v>0</v>
      </c>
      <c r="Q40" s="34">
        <f t="shared" si="4"/>
        <v>0</v>
      </c>
      <c r="R40" s="34">
        <f t="shared" si="5"/>
        <v>0</v>
      </c>
      <c r="S40" s="34">
        <f t="shared" si="6"/>
        <v>0</v>
      </c>
      <c r="T40" s="34">
        <f t="shared" si="10"/>
        <v>0</v>
      </c>
      <c r="U40" s="34">
        <f t="shared" si="10"/>
        <v>0</v>
      </c>
      <c r="V40" s="34">
        <f t="shared" si="10"/>
        <v>0</v>
      </c>
      <c r="W40" s="34">
        <f t="shared" si="10"/>
        <v>0</v>
      </c>
      <c r="X40" s="35">
        <f t="shared" si="8"/>
        <v>0</v>
      </c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s="38" customFormat="1" ht="33" customHeight="1">
      <c r="A41" s="31">
        <v>33</v>
      </c>
      <c r="B41" s="8"/>
      <c r="C41" s="8"/>
      <c r="D41" s="15"/>
      <c r="E41" s="9"/>
      <c r="F41" s="8"/>
      <c r="G41" s="2"/>
      <c r="H41" s="2"/>
      <c r="I41" s="2"/>
      <c r="J41" s="2"/>
      <c r="K41" s="2"/>
      <c r="L41" s="2"/>
      <c r="M41" s="2"/>
      <c r="N41" s="30">
        <f t="shared" si="9"/>
        <v>0</v>
      </c>
      <c r="O41" s="34">
        <f t="shared" si="2"/>
        <v>0</v>
      </c>
      <c r="P41" s="34">
        <f t="shared" si="3"/>
        <v>0</v>
      </c>
      <c r="Q41" s="34">
        <f t="shared" si="4"/>
        <v>0</v>
      </c>
      <c r="R41" s="34">
        <f t="shared" si="5"/>
        <v>0</v>
      </c>
      <c r="S41" s="34">
        <f t="shared" si="6"/>
        <v>0</v>
      </c>
      <c r="T41" s="34">
        <f t="shared" si="10"/>
        <v>0</v>
      </c>
      <c r="U41" s="34">
        <f t="shared" si="10"/>
        <v>0</v>
      </c>
      <c r="V41" s="34">
        <f t="shared" si="10"/>
        <v>0</v>
      </c>
      <c r="W41" s="34">
        <f t="shared" si="10"/>
        <v>0</v>
      </c>
      <c r="X41" s="35">
        <f t="shared" si="8"/>
        <v>0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38" customFormat="1" ht="33" customHeight="1">
      <c r="A42" s="31">
        <v>34</v>
      </c>
      <c r="B42" s="3"/>
      <c r="C42" s="1"/>
      <c r="D42" s="1"/>
      <c r="E42" s="40"/>
      <c r="F42" s="3"/>
      <c r="G42" s="2"/>
      <c r="H42" s="2"/>
      <c r="I42" s="2"/>
      <c r="J42" s="2"/>
      <c r="K42" s="2"/>
      <c r="L42" s="2"/>
      <c r="M42" s="2"/>
      <c r="N42" s="30">
        <f t="shared" si="9"/>
        <v>0</v>
      </c>
      <c r="O42" s="34">
        <f t="shared" si="2"/>
        <v>0</v>
      </c>
      <c r="P42" s="34">
        <f t="shared" si="3"/>
        <v>0</v>
      </c>
      <c r="Q42" s="34">
        <f t="shared" si="4"/>
        <v>0</v>
      </c>
      <c r="R42" s="34">
        <f t="shared" si="5"/>
        <v>0</v>
      </c>
      <c r="S42" s="34">
        <f t="shared" si="6"/>
        <v>0</v>
      </c>
      <c r="T42" s="34">
        <f t="shared" si="10"/>
        <v>0</v>
      </c>
      <c r="U42" s="34">
        <f t="shared" si="10"/>
        <v>0</v>
      </c>
      <c r="V42" s="34">
        <f t="shared" si="10"/>
        <v>0</v>
      </c>
      <c r="W42" s="34">
        <f t="shared" si="10"/>
        <v>0</v>
      </c>
      <c r="X42" s="35">
        <f t="shared" si="8"/>
        <v>0</v>
      </c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s="38" customFormat="1" ht="33" customHeight="1">
      <c r="A43" s="31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30">
        <f aca="true" t="shared" si="11" ref="N43:N55">X43</f>
        <v>0</v>
      </c>
      <c r="O43" s="34">
        <f t="shared" si="2"/>
        <v>0</v>
      </c>
      <c r="P43" s="34">
        <f t="shared" si="3"/>
        <v>0</v>
      </c>
      <c r="Q43" s="34">
        <f t="shared" si="4"/>
        <v>0</v>
      </c>
      <c r="R43" s="34">
        <f t="shared" si="5"/>
        <v>0</v>
      </c>
      <c r="S43" s="34">
        <f t="shared" si="6"/>
        <v>0</v>
      </c>
      <c r="T43" s="34">
        <f t="shared" si="10"/>
        <v>0</v>
      </c>
      <c r="U43" s="34">
        <f t="shared" si="10"/>
        <v>0</v>
      </c>
      <c r="V43" s="34">
        <f t="shared" si="10"/>
        <v>0</v>
      </c>
      <c r="W43" s="34">
        <f t="shared" si="10"/>
        <v>0</v>
      </c>
      <c r="X43" s="35">
        <f t="shared" si="8"/>
        <v>0</v>
      </c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s="38" customFormat="1" ht="33" customHeight="1">
      <c r="A44" s="31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30">
        <f t="shared" si="11"/>
        <v>0</v>
      </c>
      <c r="O44" s="34">
        <f t="shared" si="2"/>
        <v>0</v>
      </c>
      <c r="P44" s="34">
        <f t="shared" si="3"/>
        <v>0</v>
      </c>
      <c r="Q44" s="34">
        <f t="shared" si="4"/>
        <v>0</v>
      </c>
      <c r="R44" s="34">
        <f t="shared" si="5"/>
        <v>0</v>
      </c>
      <c r="S44" s="34">
        <f t="shared" si="6"/>
        <v>0</v>
      </c>
      <c r="T44" s="34">
        <f t="shared" si="10"/>
        <v>0</v>
      </c>
      <c r="U44" s="34">
        <f t="shared" si="10"/>
        <v>0</v>
      </c>
      <c r="V44" s="34">
        <f t="shared" si="10"/>
        <v>0</v>
      </c>
      <c r="W44" s="34">
        <f t="shared" si="10"/>
        <v>0</v>
      </c>
      <c r="X44" s="35">
        <f t="shared" si="8"/>
        <v>0</v>
      </c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s="38" customFormat="1" ht="33" customHeight="1">
      <c r="A45" s="31">
        <v>37</v>
      </c>
      <c r="B45" s="8"/>
      <c r="C45" s="1"/>
      <c r="D45" s="28"/>
      <c r="E45" s="8"/>
      <c r="F45" s="8"/>
      <c r="G45" s="2"/>
      <c r="H45" s="2"/>
      <c r="I45" s="2"/>
      <c r="J45" s="2"/>
      <c r="K45" s="2"/>
      <c r="L45" s="2"/>
      <c r="M45" s="2"/>
      <c r="N45" s="30">
        <f t="shared" si="11"/>
        <v>0</v>
      </c>
      <c r="O45" s="34">
        <f t="shared" si="2"/>
        <v>0</v>
      </c>
      <c r="P45" s="34">
        <f t="shared" si="3"/>
        <v>0</v>
      </c>
      <c r="Q45" s="34">
        <f t="shared" si="4"/>
        <v>0</v>
      </c>
      <c r="R45" s="34">
        <f t="shared" si="5"/>
        <v>0</v>
      </c>
      <c r="S45" s="34">
        <f t="shared" si="6"/>
        <v>0</v>
      </c>
      <c r="T45" s="34">
        <f t="shared" si="10"/>
        <v>0</v>
      </c>
      <c r="U45" s="34">
        <f t="shared" si="10"/>
        <v>0</v>
      </c>
      <c r="V45" s="34">
        <f t="shared" si="10"/>
        <v>0</v>
      </c>
      <c r="W45" s="34">
        <f t="shared" si="10"/>
        <v>0</v>
      </c>
      <c r="X45" s="35">
        <f t="shared" si="8"/>
        <v>0</v>
      </c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s="38" customFormat="1" ht="33" customHeight="1">
      <c r="A46" s="31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0">
        <f t="shared" si="11"/>
        <v>0</v>
      </c>
      <c r="O46" s="34">
        <f t="shared" si="2"/>
        <v>0</v>
      </c>
      <c r="P46" s="34">
        <f t="shared" si="3"/>
        <v>0</v>
      </c>
      <c r="Q46" s="34">
        <f t="shared" si="4"/>
        <v>0</v>
      </c>
      <c r="R46" s="34">
        <f t="shared" si="5"/>
        <v>0</v>
      </c>
      <c r="S46" s="34">
        <f t="shared" si="6"/>
        <v>0</v>
      </c>
      <c r="T46" s="34">
        <f t="shared" si="10"/>
        <v>0</v>
      </c>
      <c r="U46" s="34">
        <f t="shared" si="10"/>
        <v>0</v>
      </c>
      <c r="V46" s="34">
        <f t="shared" si="10"/>
        <v>0</v>
      </c>
      <c r="W46" s="34">
        <f t="shared" si="10"/>
        <v>0</v>
      </c>
      <c r="X46" s="35">
        <f t="shared" si="8"/>
        <v>0</v>
      </c>
      <c r="Y46" s="36"/>
      <c r="Z46" s="36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s="38" customFormat="1" ht="33" customHeight="1">
      <c r="A47" s="31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0">
        <f t="shared" si="11"/>
        <v>0</v>
      </c>
      <c r="O47" s="34">
        <f t="shared" si="2"/>
        <v>0</v>
      </c>
      <c r="P47" s="34">
        <f t="shared" si="3"/>
        <v>0</v>
      </c>
      <c r="Q47" s="34">
        <f t="shared" si="4"/>
        <v>0</v>
      </c>
      <c r="R47" s="34">
        <f t="shared" si="5"/>
        <v>0</v>
      </c>
      <c r="S47" s="34">
        <f t="shared" si="6"/>
        <v>0</v>
      </c>
      <c r="T47" s="34">
        <f t="shared" si="10"/>
        <v>0</v>
      </c>
      <c r="U47" s="34">
        <f t="shared" si="10"/>
        <v>0</v>
      </c>
      <c r="V47" s="34">
        <f t="shared" si="10"/>
        <v>0</v>
      </c>
      <c r="W47" s="34">
        <f t="shared" si="10"/>
        <v>0</v>
      </c>
      <c r="X47" s="35">
        <f t="shared" si="8"/>
        <v>0</v>
      </c>
      <c r="Y47" s="36"/>
      <c r="Z47" s="36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s="38" customFormat="1" ht="33" customHeight="1">
      <c r="A48" s="31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0">
        <f t="shared" si="11"/>
        <v>0</v>
      </c>
      <c r="O48" s="34">
        <f t="shared" si="2"/>
        <v>0</v>
      </c>
      <c r="P48" s="34">
        <f t="shared" si="3"/>
        <v>0</v>
      </c>
      <c r="Q48" s="34">
        <f t="shared" si="4"/>
        <v>0</v>
      </c>
      <c r="R48" s="34">
        <f t="shared" si="5"/>
        <v>0</v>
      </c>
      <c r="S48" s="34">
        <f t="shared" si="6"/>
        <v>0</v>
      </c>
      <c r="T48" s="34">
        <f t="shared" si="10"/>
        <v>0</v>
      </c>
      <c r="U48" s="34">
        <f t="shared" si="10"/>
        <v>0</v>
      </c>
      <c r="V48" s="34">
        <f t="shared" si="10"/>
        <v>0</v>
      </c>
      <c r="W48" s="34">
        <f t="shared" si="10"/>
        <v>0</v>
      </c>
      <c r="X48" s="35">
        <f t="shared" si="8"/>
        <v>0</v>
      </c>
      <c r="Y48" s="36"/>
      <c r="Z48" s="36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s="38" customFormat="1" ht="33" customHeight="1">
      <c r="A49" s="31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0">
        <f t="shared" si="11"/>
        <v>0</v>
      </c>
      <c r="O49" s="34">
        <f t="shared" si="2"/>
        <v>0</v>
      </c>
      <c r="P49" s="34">
        <f t="shared" si="3"/>
        <v>0</v>
      </c>
      <c r="Q49" s="34">
        <f t="shared" si="4"/>
        <v>0</v>
      </c>
      <c r="R49" s="34">
        <f t="shared" si="5"/>
        <v>0</v>
      </c>
      <c r="S49" s="34">
        <f t="shared" si="6"/>
        <v>0</v>
      </c>
      <c r="T49" s="34">
        <f aca="true" t="shared" si="12" ref="T49:W55">IF(OR(J49="",J49="-"),0,J$8*(101+1000*LOG10(J$7/J49)))</f>
        <v>0</v>
      </c>
      <c r="U49" s="34">
        <f t="shared" si="12"/>
        <v>0</v>
      </c>
      <c r="V49" s="34">
        <f t="shared" si="12"/>
        <v>0</v>
      </c>
      <c r="W49" s="34">
        <f t="shared" si="12"/>
        <v>0</v>
      </c>
      <c r="X49" s="35">
        <f t="shared" si="8"/>
        <v>0</v>
      </c>
      <c r="Y49" s="36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s="38" customFormat="1" ht="33" customHeight="1">
      <c r="A50" s="31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0">
        <f t="shared" si="11"/>
        <v>0</v>
      </c>
      <c r="O50" s="34">
        <f t="shared" si="2"/>
        <v>0</v>
      </c>
      <c r="P50" s="34">
        <f t="shared" si="3"/>
        <v>0</v>
      </c>
      <c r="Q50" s="34">
        <f t="shared" si="4"/>
        <v>0</v>
      </c>
      <c r="R50" s="34">
        <f t="shared" si="5"/>
        <v>0</v>
      </c>
      <c r="S50" s="34">
        <f t="shared" si="6"/>
        <v>0</v>
      </c>
      <c r="T50" s="34">
        <f t="shared" si="12"/>
        <v>0</v>
      </c>
      <c r="U50" s="34">
        <f t="shared" si="12"/>
        <v>0</v>
      </c>
      <c r="V50" s="34">
        <f t="shared" si="12"/>
        <v>0</v>
      </c>
      <c r="W50" s="34">
        <f t="shared" si="12"/>
        <v>0</v>
      </c>
      <c r="X50" s="35">
        <f t="shared" si="8"/>
        <v>0</v>
      </c>
      <c r="Y50" s="36"/>
      <c r="Z50" s="3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s="38" customFormat="1" ht="33" customHeight="1">
      <c r="A51" s="31">
        <v>43</v>
      </c>
      <c r="B51" s="32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0">
        <f t="shared" si="11"/>
        <v>0</v>
      </c>
      <c r="O51" s="34">
        <f t="shared" si="2"/>
        <v>0</v>
      </c>
      <c r="P51" s="34">
        <f t="shared" si="3"/>
        <v>0</v>
      </c>
      <c r="Q51" s="34">
        <f t="shared" si="4"/>
        <v>0</v>
      </c>
      <c r="R51" s="34">
        <f t="shared" si="5"/>
        <v>0</v>
      </c>
      <c r="S51" s="34">
        <f t="shared" si="6"/>
        <v>0</v>
      </c>
      <c r="T51" s="34">
        <f t="shared" si="12"/>
        <v>0</v>
      </c>
      <c r="U51" s="34">
        <f t="shared" si="12"/>
        <v>0</v>
      </c>
      <c r="V51" s="34">
        <f t="shared" si="12"/>
        <v>0</v>
      </c>
      <c r="W51" s="34">
        <f t="shared" si="12"/>
        <v>0</v>
      </c>
      <c r="X51" s="35">
        <f t="shared" si="8"/>
        <v>0</v>
      </c>
      <c r="Y51" s="36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s="38" customFormat="1" ht="33" customHeight="1">
      <c r="A52" s="31">
        <v>44</v>
      </c>
      <c r="B52" s="1"/>
      <c r="C52" s="1"/>
      <c r="D52" s="33"/>
      <c r="E52" s="33"/>
      <c r="F52" s="33"/>
      <c r="G52" s="2"/>
      <c r="H52" s="2"/>
      <c r="I52" s="2"/>
      <c r="J52" s="2"/>
      <c r="K52" s="2"/>
      <c r="L52" s="2"/>
      <c r="M52" s="2"/>
      <c r="N52" s="30">
        <f t="shared" si="11"/>
        <v>0</v>
      </c>
      <c r="O52" s="34">
        <f t="shared" si="2"/>
        <v>0</v>
      </c>
      <c r="P52" s="34">
        <f t="shared" si="3"/>
        <v>0</v>
      </c>
      <c r="Q52" s="34">
        <f t="shared" si="4"/>
        <v>0</v>
      </c>
      <c r="R52" s="34">
        <f t="shared" si="5"/>
        <v>0</v>
      </c>
      <c r="S52" s="34">
        <f t="shared" si="6"/>
        <v>0</v>
      </c>
      <c r="T52" s="34">
        <f t="shared" si="12"/>
        <v>0</v>
      </c>
      <c r="U52" s="34">
        <f t="shared" si="12"/>
        <v>0</v>
      </c>
      <c r="V52" s="34">
        <f t="shared" si="12"/>
        <v>0</v>
      </c>
      <c r="W52" s="34">
        <f t="shared" si="12"/>
        <v>0</v>
      </c>
      <c r="X52" s="35">
        <f t="shared" si="8"/>
        <v>0</v>
      </c>
      <c r="Y52" s="36"/>
      <c r="Z52" s="3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s="38" customFormat="1" ht="33" customHeight="1">
      <c r="A53" s="31">
        <v>45</v>
      </c>
      <c r="B53" s="8"/>
      <c r="C53" s="27"/>
      <c r="D53" s="27"/>
      <c r="E53" s="9"/>
      <c r="F53" s="4"/>
      <c r="G53" s="2"/>
      <c r="H53" s="2"/>
      <c r="I53" s="2"/>
      <c r="J53" s="2"/>
      <c r="K53" s="2"/>
      <c r="L53" s="2"/>
      <c r="M53" s="2"/>
      <c r="N53" s="30">
        <f t="shared" si="11"/>
        <v>0</v>
      </c>
      <c r="O53" s="34">
        <f t="shared" si="2"/>
        <v>0</v>
      </c>
      <c r="P53" s="34">
        <f t="shared" si="3"/>
        <v>0</v>
      </c>
      <c r="Q53" s="34">
        <f t="shared" si="4"/>
        <v>0</v>
      </c>
      <c r="R53" s="34">
        <f t="shared" si="5"/>
        <v>0</v>
      </c>
      <c r="S53" s="34">
        <f t="shared" si="6"/>
        <v>0</v>
      </c>
      <c r="T53" s="34">
        <f t="shared" si="12"/>
        <v>0</v>
      </c>
      <c r="U53" s="34">
        <f t="shared" si="12"/>
        <v>0</v>
      </c>
      <c r="V53" s="34">
        <f t="shared" si="12"/>
        <v>0</v>
      </c>
      <c r="W53" s="34">
        <f t="shared" si="12"/>
        <v>0</v>
      </c>
      <c r="X53" s="35">
        <f t="shared" si="8"/>
        <v>0</v>
      </c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s="38" customFormat="1" ht="33" customHeight="1">
      <c r="A54" s="31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0">
        <f t="shared" si="11"/>
        <v>0</v>
      </c>
      <c r="O54" s="34">
        <f t="shared" si="2"/>
        <v>0</v>
      </c>
      <c r="P54" s="34">
        <f t="shared" si="3"/>
        <v>0</v>
      </c>
      <c r="Q54" s="34">
        <f t="shared" si="4"/>
        <v>0</v>
      </c>
      <c r="R54" s="34">
        <f t="shared" si="5"/>
        <v>0</v>
      </c>
      <c r="S54" s="34">
        <f t="shared" si="6"/>
        <v>0</v>
      </c>
      <c r="T54" s="34">
        <f t="shared" si="12"/>
        <v>0</v>
      </c>
      <c r="U54" s="34">
        <f t="shared" si="12"/>
        <v>0</v>
      </c>
      <c r="V54" s="34">
        <f t="shared" si="12"/>
        <v>0</v>
      </c>
      <c r="W54" s="34">
        <f t="shared" si="12"/>
        <v>0</v>
      </c>
      <c r="X54" s="35">
        <f t="shared" si="8"/>
        <v>0</v>
      </c>
      <c r="Y54" s="36"/>
      <c r="Z54" s="36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s="38" customFormat="1" ht="33" customHeight="1">
      <c r="A55" s="31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0">
        <f t="shared" si="11"/>
        <v>0</v>
      </c>
      <c r="O55" s="34">
        <f t="shared" si="2"/>
        <v>0</v>
      </c>
      <c r="P55" s="34">
        <f t="shared" si="3"/>
        <v>0</v>
      </c>
      <c r="Q55" s="34">
        <f t="shared" si="4"/>
        <v>0</v>
      </c>
      <c r="R55" s="34">
        <f t="shared" si="5"/>
        <v>0</v>
      </c>
      <c r="S55" s="34">
        <f t="shared" si="6"/>
        <v>0</v>
      </c>
      <c r="T55" s="34">
        <f t="shared" si="12"/>
        <v>0</v>
      </c>
      <c r="U55" s="34">
        <f t="shared" si="12"/>
        <v>0</v>
      </c>
      <c r="V55" s="34">
        <f t="shared" si="12"/>
        <v>0</v>
      </c>
      <c r="W55" s="34">
        <f t="shared" si="12"/>
        <v>0</v>
      </c>
      <c r="X55" s="35">
        <f t="shared" si="8"/>
        <v>0</v>
      </c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5"/>
  <sheetViews>
    <sheetView zoomScale="65" zoomScaleNormal="65" zoomScalePageLayoutView="0" workbookViewId="0" topLeftCell="A1">
      <selection activeCell="D6" sqref="A6:IV8"/>
    </sheetView>
  </sheetViews>
  <sheetFormatPr defaultColWidth="9.140625" defaultRowHeight="12.75"/>
  <cols>
    <col min="1" max="1" width="9.140625" style="25" customWidth="1"/>
    <col min="2" max="2" width="14.57421875" style="25" customWidth="1"/>
    <col min="3" max="3" width="31.00390625" style="25" bestFit="1" customWidth="1"/>
    <col min="4" max="4" width="22.00390625" style="25" customWidth="1"/>
    <col min="5" max="5" width="13.421875" style="25" customWidth="1"/>
    <col min="6" max="6" width="14.00390625" style="25" customWidth="1"/>
    <col min="7" max="7" width="13.57421875" style="25" customWidth="1"/>
    <col min="8" max="8" width="13.28125" style="25" customWidth="1"/>
    <col min="9" max="9" width="12.7109375" style="25" customWidth="1"/>
    <col min="10" max="10" width="14.00390625" style="25" customWidth="1"/>
    <col min="11" max="13" width="14.421875" style="25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26" customWidth="1"/>
    <col min="27" max="16384" width="9.140625" style="25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77" t="s">
        <v>6</v>
      </c>
      <c r="B2" s="77"/>
      <c r="C2" s="77"/>
      <c r="D2" s="77"/>
      <c r="E2" s="77"/>
      <c r="F2" s="77"/>
      <c r="G2" s="77"/>
      <c r="H2" s="77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77" t="s">
        <v>8</v>
      </c>
      <c r="K3" s="77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78" t="s">
        <v>46</v>
      </c>
      <c r="B4" s="78"/>
      <c r="C4" s="78"/>
      <c r="D4" s="78"/>
      <c r="E4" s="78"/>
      <c r="F4" s="78"/>
      <c r="G4" s="78"/>
      <c r="H4" s="78"/>
      <c r="J4" s="17">
        <f>SUM(E7:M7)/8</f>
        <v>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87" customFormat="1" ht="15" customHeight="1">
      <c r="A6" s="82" t="s">
        <v>0</v>
      </c>
      <c r="B6" s="83" t="s">
        <v>1</v>
      </c>
      <c r="C6" s="83" t="s">
        <v>7</v>
      </c>
      <c r="D6" s="84" t="s">
        <v>2</v>
      </c>
      <c r="E6" s="84" t="s">
        <v>22</v>
      </c>
      <c r="F6" s="84" t="s">
        <v>19</v>
      </c>
      <c r="G6" s="84" t="s">
        <v>21</v>
      </c>
      <c r="H6" s="84" t="s">
        <v>20</v>
      </c>
      <c r="I6" s="84" t="s">
        <v>89</v>
      </c>
      <c r="J6" s="84" t="s">
        <v>90</v>
      </c>
      <c r="K6" s="84" t="s">
        <v>23</v>
      </c>
      <c r="L6" s="84" t="s">
        <v>50</v>
      </c>
      <c r="M6" s="84"/>
      <c r="N6" s="83" t="s">
        <v>3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6"/>
    </row>
    <row r="7" spans="1:26" s="87" customFormat="1" ht="14.25" customHeight="1">
      <c r="A7" s="88"/>
      <c r="B7" s="89"/>
      <c r="C7" s="89"/>
      <c r="D7" s="90" t="s">
        <v>4</v>
      </c>
      <c r="E7" s="91">
        <f>COUNTIF(E9:E59,"&gt;0")</f>
        <v>0</v>
      </c>
      <c r="F7" s="91">
        <f>COUNTIF(F9:F59,"&gt;0")</f>
        <v>0</v>
      </c>
      <c r="G7" s="91">
        <f aca="true" t="shared" si="0" ref="G7:M7">COUNTIF(G9:G59,"&gt;0")</f>
        <v>0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6"/>
    </row>
    <row r="8" spans="1:26" s="87" customFormat="1" ht="14.25" customHeight="1">
      <c r="A8" s="92"/>
      <c r="B8" s="93"/>
      <c r="C8" s="93"/>
      <c r="D8" s="90" t="s">
        <v>5</v>
      </c>
      <c r="E8" s="90">
        <v>1.1</v>
      </c>
      <c r="F8" s="90">
        <v>1</v>
      </c>
      <c r="G8" s="91">
        <v>1</v>
      </c>
      <c r="H8" s="91">
        <v>1</v>
      </c>
      <c r="I8" s="91">
        <v>1</v>
      </c>
      <c r="J8" s="91">
        <v>1</v>
      </c>
      <c r="K8" s="91">
        <v>1.2</v>
      </c>
      <c r="L8" s="91">
        <v>1</v>
      </c>
      <c r="M8" s="91">
        <v>0</v>
      </c>
      <c r="N8" s="94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</row>
    <row r="9" spans="1:37" ht="33" customHeight="1">
      <c r="A9" s="31">
        <v>1</v>
      </c>
      <c r="B9" s="51"/>
      <c r="C9" s="69"/>
      <c r="D9" s="51"/>
      <c r="E9" s="3"/>
      <c r="F9" s="3"/>
      <c r="G9" s="2"/>
      <c r="H9" s="2"/>
      <c r="I9" s="2"/>
      <c r="J9" s="2"/>
      <c r="K9" s="2"/>
      <c r="L9" s="2"/>
      <c r="M9" s="2"/>
      <c r="N9" s="30">
        <f aca="true" t="shared" si="1" ref="N9:N32">X9</f>
        <v>0</v>
      </c>
      <c r="O9" s="21">
        <f aca="true" t="shared" si="2" ref="O9:O55">IF(OR(E9="",E9="-"),0,E$8*(101+1000*LOG10(E$7/E9)))</f>
        <v>0</v>
      </c>
      <c r="P9" s="21">
        <f aca="true" t="shared" si="3" ref="P9:P55">IF(OR(F9="",F9="-"),0,F$8*(101+1000*LOG10(F$7/F9)))</f>
        <v>0</v>
      </c>
      <c r="Q9" s="21">
        <f aca="true" t="shared" si="4" ref="Q9:Q55">IF(OR(G9="",G9="-"),0,G$8*(101+1000*LOG10(G$7/G9)))</f>
        <v>0</v>
      </c>
      <c r="R9" s="21">
        <f aca="true" t="shared" si="5" ref="R9:R55">IF(OR(H9="",H9="-"),0,H$8*(101+1000*LOG10(H$7/H9)))</f>
        <v>0</v>
      </c>
      <c r="S9" s="21">
        <f aca="true" t="shared" si="6" ref="S9:S55">IF(OR(I9="",I9="-"),0,I$8*(101+1000*LOG10(I$7/I9)))</f>
        <v>0</v>
      </c>
      <c r="T9" s="21">
        <f aca="true" t="shared" si="7" ref="T9:T55">IF(OR(J9="",J9="-"),0,J$8*(101+1000*LOG10(J$7/J9)))</f>
        <v>0</v>
      </c>
      <c r="U9" s="21">
        <f aca="true" t="shared" si="8" ref="U9:U55">IF(OR(K9="",K9="-"),0,K$8*(101+1000*LOG10(K$7/K9)))</f>
        <v>0</v>
      </c>
      <c r="V9" s="21">
        <f aca="true" t="shared" si="9" ref="V9:W27">IF(OR(L9="",L9="-"),0,L$8*(101+1000*LOG10(L$7/L9)))</f>
        <v>0</v>
      </c>
      <c r="W9" s="21">
        <f t="shared" si="9"/>
        <v>0</v>
      </c>
      <c r="X9" s="22">
        <f aca="true" t="shared" si="10" ref="X9:X55">SUM(O9:W9)</f>
        <v>0</v>
      </c>
      <c r="Y9" s="23"/>
      <c r="Z9" s="23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33" customHeight="1">
      <c r="A10" s="49">
        <v>2</v>
      </c>
      <c r="B10" s="51"/>
      <c r="C10" s="51"/>
      <c r="D10" s="48"/>
      <c r="E10" s="9"/>
      <c r="F10" s="4"/>
      <c r="G10" s="2"/>
      <c r="H10" s="2"/>
      <c r="I10" s="2"/>
      <c r="J10" s="2"/>
      <c r="K10" s="2"/>
      <c r="L10" s="2"/>
      <c r="M10" s="2"/>
      <c r="N10" s="30">
        <f t="shared" si="1"/>
        <v>0</v>
      </c>
      <c r="O10" s="21">
        <f t="shared" si="2"/>
        <v>0</v>
      </c>
      <c r="P10" s="21">
        <f t="shared" si="3"/>
        <v>0</v>
      </c>
      <c r="Q10" s="21">
        <f t="shared" si="4"/>
        <v>0</v>
      </c>
      <c r="R10" s="21">
        <f t="shared" si="5"/>
        <v>0</v>
      </c>
      <c r="S10" s="21">
        <f t="shared" si="6"/>
        <v>0</v>
      </c>
      <c r="T10" s="21">
        <f t="shared" si="7"/>
        <v>0</v>
      </c>
      <c r="U10" s="21">
        <f t="shared" si="8"/>
        <v>0</v>
      </c>
      <c r="V10" s="21">
        <f t="shared" si="9"/>
        <v>0</v>
      </c>
      <c r="W10" s="21">
        <f t="shared" si="9"/>
        <v>0</v>
      </c>
      <c r="X10" s="22">
        <f t="shared" si="10"/>
        <v>0</v>
      </c>
      <c r="Y10" s="23"/>
      <c r="Z10" s="23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33" customHeight="1">
      <c r="A11" s="49">
        <v>3</v>
      </c>
      <c r="B11" s="1"/>
      <c r="C11" s="1"/>
      <c r="D11" s="1"/>
      <c r="E11" s="4"/>
      <c r="F11" s="4"/>
      <c r="G11" s="2"/>
      <c r="H11" s="2"/>
      <c r="I11" s="2"/>
      <c r="J11" s="2"/>
      <c r="K11" s="2"/>
      <c r="L11" s="2"/>
      <c r="M11" s="2"/>
      <c r="N11" s="30">
        <f t="shared" si="1"/>
        <v>0</v>
      </c>
      <c r="O11" s="21">
        <f t="shared" si="2"/>
        <v>0</v>
      </c>
      <c r="P11" s="21">
        <f t="shared" si="3"/>
        <v>0</v>
      </c>
      <c r="Q11" s="21">
        <f t="shared" si="4"/>
        <v>0</v>
      </c>
      <c r="R11" s="21">
        <f t="shared" si="5"/>
        <v>0</v>
      </c>
      <c r="S11" s="21">
        <f t="shared" si="6"/>
        <v>0</v>
      </c>
      <c r="T11" s="21">
        <f t="shared" si="7"/>
        <v>0</v>
      </c>
      <c r="U11" s="21">
        <f t="shared" si="8"/>
        <v>0</v>
      </c>
      <c r="V11" s="21">
        <f t="shared" si="9"/>
        <v>0</v>
      </c>
      <c r="W11" s="21">
        <f t="shared" si="9"/>
        <v>0</v>
      </c>
      <c r="X11" s="22">
        <f t="shared" si="10"/>
        <v>0</v>
      </c>
      <c r="Y11" s="23"/>
      <c r="Z11" s="23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33" customHeight="1">
      <c r="A12" s="49">
        <v>4</v>
      </c>
      <c r="B12" s="52"/>
      <c r="C12" s="52"/>
      <c r="D12" s="52"/>
      <c r="E12" s="3"/>
      <c r="F12" s="3"/>
      <c r="G12" s="2"/>
      <c r="H12" s="2"/>
      <c r="I12" s="2"/>
      <c r="J12" s="2"/>
      <c r="K12" s="2"/>
      <c r="L12" s="2"/>
      <c r="M12" s="2"/>
      <c r="N12" s="30">
        <f t="shared" si="1"/>
        <v>0</v>
      </c>
      <c r="O12" s="21">
        <f t="shared" si="2"/>
        <v>0</v>
      </c>
      <c r="P12" s="21">
        <f t="shared" si="3"/>
        <v>0</v>
      </c>
      <c r="Q12" s="21">
        <f t="shared" si="4"/>
        <v>0</v>
      </c>
      <c r="R12" s="21">
        <f t="shared" si="5"/>
        <v>0</v>
      </c>
      <c r="S12" s="21">
        <f t="shared" si="6"/>
        <v>0</v>
      </c>
      <c r="T12" s="21">
        <f t="shared" si="7"/>
        <v>0</v>
      </c>
      <c r="U12" s="21">
        <f t="shared" si="8"/>
        <v>0</v>
      </c>
      <c r="V12" s="21">
        <f t="shared" si="9"/>
        <v>0</v>
      </c>
      <c r="W12" s="21">
        <f t="shared" si="9"/>
        <v>0</v>
      </c>
      <c r="X12" s="22">
        <f t="shared" si="10"/>
        <v>0</v>
      </c>
      <c r="Y12" s="23"/>
      <c r="Z12" s="23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33" customHeight="1">
      <c r="A13" s="31">
        <v>5</v>
      </c>
      <c r="B13" s="4"/>
      <c r="C13" s="29"/>
      <c r="D13" s="4"/>
      <c r="E13" s="4"/>
      <c r="F13" s="4"/>
      <c r="G13" s="2"/>
      <c r="H13" s="2"/>
      <c r="I13" s="2"/>
      <c r="J13" s="2"/>
      <c r="K13" s="2"/>
      <c r="L13" s="2"/>
      <c r="M13" s="2"/>
      <c r="N13" s="30">
        <f t="shared" si="1"/>
        <v>0</v>
      </c>
      <c r="O13" s="21">
        <f t="shared" si="2"/>
        <v>0</v>
      </c>
      <c r="P13" s="21">
        <f t="shared" si="3"/>
        <v>0</v>
      </c>
      <c r="Q13" s="21">
        <f t="shared" si="4"/>
        <v>0</v>
      </c>
      <c r="R13" s="21">
        <f t="shared" si="5"/>
        <v>0</v>
      </c>
      <c r="S13" s="21">
        <f t="shared" si="6"/>
        <v>0</v>
      </c>
      <c r="T13" s="21">
        <f t="shared" si="7"/>
        <v>0</v>
      </c>
      <c r="U13" s="21">
        <f t="shared" si="8"/>
        <v>0</v>
      </c>
      <c r="V13" s="21">
        <f t="shared" si="9"/>
        <v>0</v>
      </c>
      <c r="W13" s="21">
        <f t="shared" si="9"/>
        <v>0</v>
      </c>
      <c r="X13" s="22">
        <f t="shared" si="10"/>
        <v>0</v>
      </c>
      <c r="Y13" s="23"/>
      <c r="Z13" s="23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33" customHeight="1">
      <c r="A14" s="31">
        <v>6</v>
      </c>
      <c r="B14" s="4"/>
      <c r="C14" s="1"/>
      <c r="D14" s="4"/>
      <c r="E14" s="4"/>
      <c r="F14" s="4"/>
      <c r="G14" s="2"/>
      <c r="H14" s="2"/>
      <c r="I14" s="2"/>
      <c r="J14" s="2"/>
      <c r="K14" s="2"/>
      <c r="L14" s="2"/>
      <c r="M14" s="2"/>
      <c r="N14" s="30">
        <f t="shared" si="1"/>
        <v>0</v>
      </c>
      <c r="O14" s="21">
        <f t="shared" si="2"/>
        <v>0</v>
      </c>
      <c r="P14" s="21">
        <f t="shared" si="3"/>
        <v>0</v>
      </c>
      <c r="Q14" s="21">
        <f t="shared" si="4"/>
        <v>0</v>
      </c>
      <c r="R14" s="21">
        <f t="shared" si="5"/>
        <v>0</v>
      </c>
      <c r="S14" s="21">
        <f t="shared" si="6"/>
        <v>0</v>
      </c>
      <c r="T14" s="21">
        <f t="shared" si="7"/>
        <v>0</v>
      </c>
      <c r="U14" s="21">
        <f t="shared" si="8"/>
        <v>0</v>
      </c>
      <c r="V14" s="21">
        <f t="shared" si="9"/>
        <v>0</v>
      </c>
      <c r="W14" s="21">
        <f t="shared" si="9"/>
        <v>0</v>
      </c>
      <c r="X14" s="22">
        <f t="shared" si="10"/>
        <v>0</v>
      </c>
      <c r="Y14" s="23"/>
      <c r="Z14" s="23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33" customHeight="1">
      <c r="A15" s="31">
        <v>7</v>
      </c>
      <c r="B15" s="8"/>
      <c r="C15" s="1"/>
      <c r="D15" s="1"/>
      <c r="E15" s="8"/>
      <c r="F15" s="3"/>
      <c r="G15" s="2"/>
      <c r="H15" s="2"/>
      <c r="I15" s="2"/>
      <c r="J15" s="2"/>
      <c r="K15" s="2"/>
      <c r="L15" s="2"/>
      <c r="M15" s="2"/>
      <c r="N15" s="30">
        <f t="shared" si="1"/>
        <v>0</v>
      </c>
      <c r="O15" s="21">
        <f t="shared" si="2"/>
        <v>0</v>
      </c>
      <c r="P15" s="21">
        <f t="shared" si="3"/>
        <v>0</v>
      </c>
      <c r="Q15" s="21">
        <f t="shared" si="4"/>
        <v>0</v>
      </c>
      <c r="R15" s="21">
        <f t="shared" si="5"/>
        <v>0</v>
      </c>
      <c r="S15" s="21">
        <f t="shared" si="6"/>
        <v>0</v>
      </c>
      <c r="T15" s="21">
        <f t="shared" si="7"/>
        <v>0</v>
      </c>
      <c r="U15" s="21">
        <f t="shared" si="8"/>
        <v>0</v>
      </c>
      <c r="V15" s="21">
        <f t="shared" si="9"/>
        <v>0</v>
      </c>
      <c r="W15" s="21">
        <f t="shared" si="9"/>
        <v>0</v>
      </c>
      <c r="X15" s="22">
        <f t="shared" si="10"/>
        <v>0</v>
      </c>
      <c r="Y15" s="23"/>
      <c r="Z15" s="23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33" customHeight="1">
      <c r="A16" s="31">
        <v>8</v>
      </c>
      <c r="B16" s="31"/>
      <c r="C16" s="1"/>
      <c r="D16" s="1"/>
      <c r="E16" s="31"/>
      <c r="F16" s="31"/>
      <c r="G16" s="2"/>
      <c r="H16" s="3"/>
      <c r="I16" s="3"/>
      <c r="J16" s="2"/>
      <c r="K16" s="2"/>
      <c r="L16" s="2"/>
      <c r="M16" s="2"/>
      <c r="N16" s="30">
        <f t="shared" si="1"/>
        <v>0</v>
      </c>
      <c r="O16" s="21">
        <f t="shared" si="2"/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6"/>
        <v>0</v>
      </c>
      <c r="T16" s="21">
        <f t="shared" si="7"/>
        <v>0</v>
      </c>
      <c r="U16" s="21">
        <f t="shared" si="8"/>
        <v>0</v>
      </c>
      <c r="V16" s="21">
        <f t="shared" si="9"/>
        <v>0</v>
      </c>
      <c r="W16" s="21">
        <f t="shared" si="9"/>
        <v>0</v>
      </c>
      <c r="X16" s="22">
        <f t="shared" si="10"/>
        <v>0</v>
      </c>
      <c r="Y16" s="23"/>
      <c r="Z16" s="23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33" customHeight="1">
      <c r="A17" s="31">
        <v>9</v>
      </c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30">
        <f t="shared" si="1"/>
        <v>0</v>
      </c>
      <c r="O17" s="21">
        <f t="shared" si="2"/>
        <v>0</v>
      </c>
      <c r="P17" s="21">
        <f t="shared" si="3"/>
        <v>0</v>
      </c>
      <c r="Q17" s="21">
        <f t="shared" si="4"/>
        <v>0</v>
      </c>
      <c r="R17" s="21">
        <f t="shared" si="5"/>
        <v>0</v>
      </c>
      <c r="S17" s="21">
        <f t="shared" si="6"/>
        <v>0</v>
      </c>
      <c r="T17" s="21">
        <f t="shared" si="7"/>
        <v>0</v>
      </c>
      <c r="U17" s="21">
        <f t="shared" si="8"/>
        <v>0</v>
      </c>
      <c r="V17" s="21">
        <f t="shared" si="9"/>
        <v>0</v>
      </c>
      <c r="W17" s="21">
        <f t="shared" si="9"/>
        <v>0</v>
      </c>
      <c r="X17" s="22">
        <f t="shared" si="10"/>
        <v>0</v>
      </c>
      <c r="Y17" s="23"/>
      <c r="Z17" s="23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33" customHeight="1">
      <c r="A18" s="31">
        <v>10</v>
      </c>
      <c r="B18" s="8"/>
      <c r="C18" s="8"/>
      <c r="D18" s="8"/>
      <c r="E18" s="8"/>
      <c r="F18" s="8"/>
      <c r="G18" s="2"/>
      <c r="H18" s="2"/>
      <c r="I18" s="2"/>
      <c r="J18" s="2"/>
      <c r="K18" s="2"/>
      <c r="L18" s="2"/>
      <c r="M18" s="2"/>
      <c r="N18" s="30">
        <f t="shared" si="1"/>
        <v>0</v>
      </c>
      <c r="O18" s="21">
        <f t="shared" si="2"/>
        <v>0</v>
      </c>
      <c r="P18" s="21">
        <f t="shared" si="3"/>
        <v>0</v>
      </c>
      <c r="Q18" s="21">
        <f t="shared" si="4"/>
        <v>0</v>
      </c>
      <c r="R18" s="21">
        <f t="shared" si="5"/>
        <v>0</v>
      </c>
      <c r="S18" s="21">
        <f t="shared" si="6"/>
        <v>0</v>
      </c>
      <c r="T18" s="21">
        <f t="shared" si="7"/>
        <v>0</v>
      </c>
      <c r="U18" s="21">
        <f t="shared" si="8"/>
        <v>0</v>
      </c>
      <c r="V18" s="21">
        <f t="shared" si="9"/>
        <v>0</v>
      </c>
      <c r="W18" s="21">
        <f t="shared" si="9"/>
        <v>0</v>
      </c>
      <c r="X18" s="22">
        <f t="shared" si="10"/>
        <v>0</v>
      </c>
      <c r="Y18" s="23"/>
      <c r="Z18" s="23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33" customHeight="1">
      <c r="A19" s="31">
        <v>11</v>
      </c>
      <c r="B19" s="1"/>
      <c r="C19" s="1"/>
      <c r="D19" s="1"/>
      <c r="E19" s="1"/>
      <c r="F19" s="4"/>
      <c r="G19" s="2"/>
      <c r="H19" s="2"/>
      <c r="I19" s="2"/>
      <c r="J19" s="2"/>
      <c r="K19" s="2"/>
      <c r="L19" s="2"/>
      <c r="M19" s="2"/>
      <c r="N19" s="30">
        <f t="shared" si="1"/>
        <v>0</v>
      </c>
      <c r="O19" s="21">
        <f t="shared" si="2"/>
        <v>0</v>
      </c>
      <c r="P19" s="21">
        <f t="shared" si="3"/>
        <v>0</v>
      </c>
      <c r="Q19" s="21">
        <f t="shared" si="4"/>
        <v>0</v>
      </c>
      <c r="R19" s="21">
        <f t="shared" si="5"/>
        <v>0</v>
      </c>
      <c r="S19" s="21">
        <f t="shared" si="6"/>
        <v>0</v>
      </c>
      <c r="T19" s="21">
        <f t="shared" si="7"/>
        <v>0</v>
      </c>
      <c r="U19" s="21">
        <f t="shared" si="8"/>
        <v>0</v>
      </c>
      <c r="V19" s="21">
        <f t="shared" si="9"/>
        <v>0</v>
      </c>
      <c r="W19" s="21">
        <f t="shared" si="9"/>
        <v>0</v>
      </c>
      <c r="X19" s="22">
        <f t="shared" si="10"/>
        <v>0</v>
      </c>
      <c r="Y19" s="23"/>
      <c r="Z19" s="23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ht="33" customHeight="1">
      <c r="A20" s="31">
        <v>12</v>
      </c>
      <c r="B20" s="1"/>
      <c r="C20" s="46"/>
      <c r="D20" s="44"/>
      <c r="E20" s="3"/>
      <c r="F20" s="3"/>
      <c r="G20" s="2"/>
      <c r="H20" s="2"/>
      <c r="I20" s="2"/>
      <c r="J20" s="2"/>
      <c r="K20" s="2"/>
      <c r="L20" s="2"/>
      <c r="M20" s="2"/>
      <c r="N20" s="30">
        <f t="shared" si="1"/>
        <v>0</v>
      </c>
      <c r="O20" s="21">
        <f t="shared" si="2"/>
        <v>0</v>
      </c>
      <c r="P20" s="21">
        <f t="shared" si="3"/>
        <v>0</v>
      </c>
      <c r="Q20" s="21">
        <f t="shared" si="4"/>
        <v>0</v>
      </c>
      <c r="R20" s="21">
        <f t="shared" si="5"/>
        <v>0</v>
      </c>
      <c r="S20" s="21">
        <f t="shared" si="6"/>
        <v>0</v>
      </c>
      <c r="T20" s="21">
        <f t="shared" si="7"/>
        <v>0</v>
      </c>
      <c r="U20" s="21">
        <f t="shared" si="8"/>
        <v>0</v>
      </c>
      <c r="V20" s="21">
        <f t="shared" si="9"/>
        <v>0</v>
      </c>
      <c r="W20" s="21">
        <f t="shared" si="9"/>
        <v>0</v>
      </c>
      <c r="X20" s="22">
        <f t="shared" si="10"/>
        <v>0</v>
      </c>
      <c r="Y20" s="23"/>
      <c r="Z20" s="23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ht="33" customHeight="1">
      <c r="A21" s="31">
        <v>13</v>
      </c>
      <c r="B21" s="1"/>
      <c r="C21" s="1"/>
      <c r="D21" s="1"/>
      <c r="E21" s="1"/>
      <c r="F21" s="3"/>
      <c r="G21" s="2"/>
      <c r="H21" s="2"/>
      <c r="I21" s="2"/>
      <c r="J21" s="2"/>
      <c r="K21" s="2"/>
      <c r="L21" s="2"/>
      <c r="M21" s="2"/>
      <c r="N21" s="30">
        <f t="shared" si="1"/>
        <v>0</v>
      </c>
      <c r="O21" s="21">
        <f t="shared" si="2"/>
        <v>0</v>
      </c>
      <c r="P21" s="21">
        <f t="shared" si="3"/>
        <v>0</v>
      </c>
      <c r="Q21" s="21">
        <f t="shared" si="4"/>
        <v>0</v>
      </c>
      <c r="R21" s="21">
        <f t="shared" si="5"/>
        <v>0</v>
      </c>
      <c r="S21" s="21">
        <f t="shared" si="6"/>
        <v>0</v>
      </c>
      <c r="T21" s="21">
        <f t="shared" si="7"/>
        <v>0</v>
      </c>
      <c r="U21" s="21">
        <f t="shared" si="8"/>
        <v>0</v>
      </c>
      <c r="V21" s="21">
        <f t="shared" si="9"/>
        <v>0</v>
      </c>
      <c r="W21" s="21">
        <f t="shared" si="9"/>
        <v>0</v>
      </c>
      <c r="X21" s="22">
        <f t="shared" si="10"/>
        <v>0</v>
      </c>
      <c r="Y21" s="23"/>
      <c r="Z21" s="23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ht="33" customHeight="1">
      <c r="A22" s="31">
        <v>14</v>
      </c>
      <c r="B22" s="50"/>
      <c r="C22" s="8"/>
      <c r="D22" s="8"/>
      <c r="E22" s="8"/>
      <c r="F22" s="8"/>
      <c r="G22" s="2"/>
      <c r="H22" s="2"/>
      <c r="I22" s="2"/>
      <c r="J22" s="2"/>
      <c r="K22" s="2"/>
      <c r="L22" s="2"/>
      <c r="M22" s="2"/>
      <c r="N22" s="30">
        <f t="shared" si="1"/>
        <v>0</v>
      </c>
      <c r="O22" s="21">
        <f t="shared" si="2"/>
        <v>0</v>
      </c>
      <c r="P22" s="21">
        <f t="shared" si="3"/>
        <v>0</v>
      </c>
      <c r="Q22" s="21">
        <f t="shared" si="4"/>
        <v>0</v>
      </c>
      <c r="R22" s="21">
        <f t="shared" si="5"/>
        <v>0</v>
      </c>
      <c r="S22" s="21">
        <f t="shared" si="6"/>
        <v>0</v>
      </c>
      <c r="T22" s="21">
        <f t="shared" si="7"/>
        <v>0</v>
      </c>
      <c r="U22" s="21">
        <f t="shared" si="8"/>
        <v>0</v>
      </c>
      <c r="V22" s="21">
        <f t="shared" si="9"/>
        <v>0</v>
      </c>
      <c r="W22" s="21">
        <f t="shared" si="9"/>
        <v>0</v>
      </c>
      <c r="X22" s="22">
        <f t="shared" si="10"/>
        <v>0</v>
      </c>
      <c r="Y22" s="23"/>
      <c r="Z22" s="23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33" customHeight="1">
      <c r="A23" s="31">
        <v>15</v>
      </c>
      <c r="B23" s="8"/>
      <c r="C23" s="1"/>
      <c r="D23" s="1"/>
      <c r="E23" s="9"/>
      <c r="F23" s="3"/>
      <c r="G23" s="2"/>
      <c r="H23" s="2"/>
      <c r="I23" s="2"/>
      <c r="J23" s="2"/>
      <c r="K23" s="2"/>
      <c r="L23" s="2"/>
      <c r="M23" s="2"/>
      <c r="N23" s="30">
        <f t="shared" si="1"/>
        <v>0</v>
      </c>
      <c r="O23" s="21">
        <f t="shared" si="2"/>
        <v>0</v>
      </c>
      <c r="P23" s="21">
        <f t="shared" si="3"/>
        <v>0</v>
      </c>
      <c r="Q23" s="21">
        <f t="shared" si="4"/>
        <v>0</v>
      </c>
      <c r="R23" s="21">
        <f t="shared" si="5"/>
        <v>0</v>
      </c>
      <c r="S23" s="21">
        <f t="shared" si="6"/>
        <v>0</v>
      </c>
      <c r="T23" s="21">
        <f t="shared" si="7"/>
        <v>0</v>
      </c>
      <c r="U23" s="21">
        <f t="shared" si="8"/>
        <v>0</v>
      </c>
      <c r="V23" s="21">
        <f t="shared" si="9"/>
        <v>0</v>
      </c>
      <c r="W23" s="21">
        <f t="shared" si="9"/>
        <v>0</v>
      </c>
      <c r="X23" s="22">
        <f t="shared" si="10"/>
        <v>0</v>
      </c>
      <c r="Y23" s="23"/>
      <c r="Z23" s="23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ht="33" customHeight="1">
      <c r="A24" s="31">
        <v>16</v>
      </c>
      <c r="B24" s="1"/>
      <c r="C24" s="1"/>
      <c r="D24" s="1"/>
      <c r="E24" s="3"/>
      <c r="F24" s="3"/>
      <c r="G24" s="2"/>
      <c r="H24" s="2"/>
      <c r="I24" s="2"/>
      <c r="J24" s="2"/>
      <c r="K24" s="2"/>
      <c r="L24" s="2"/>
      <c r="M24" s="2"/>
      <c r="N24" s="30">
        <f t="shared" si="1"/>
        <v>0</v>
      </c>
      <c r="O24" s="21">
        <f t="shared" si="2"/>
        <v>0</v>
      </c>
      <c r="P24" s="21">
        <f t="shared" si="3"/>
        <v>0</v>
      </c>
      <c r="Q24" s="21">
        <f t="shared" si="4"/>
        <v>0</v>
      </c>
      <c r="R24" s="21">
        <f t="shared" si="5"/>
        <v>0</v>
      </c>
      <c r="S24" s="21">
        <f t="shared" si="6"/>
        <v>0</v>
      </c>
      <c r="T24" s="21">
        <f t="shared" si="7"/>
        <v>0</v>
      </c>
      <c r="U24" s="21">
        <f t="shared" si="8"/>
        <v>0</v>
      </c>
      <c r="V24" s="21">
        <f t="shared" si="9"/>
        <v>0</v>
      </c>
      <c r="W24" s="21">
        <f t="shared" si="9"/>
        <v>0</v>
      </c>
      <c r="X24" s="22">
        <f t="shared" si="10"/>
        <v>0</v>
      </c>
      <c r="Y24" s="23"/>
      <c r="Z24" s="23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33" customHeight="1">
      <c r="A25" s="31">
        <v>17</v>
      </c>
      <c r="B25" s="31"/>
      <c r="C25" s="51"/>
      <c r="D25" s="51"/>
      <c r="E25" s="31"/>
      <c r="F25" s="31"/>
      <c r="G25" s="2"/>
      <c r="H25" s="2"/>
      <c r="I25" s="2"/>
      <c r="J25" s="2"/>
      <c r="K25" s="2"/>
      <c r="L25" s="2"/>
      <c r="M25" s="2"/>
      <c r="N25" s="30">
        <f t="shared" si="1"/>
        <v>0</v>
      </c>
      <c r="O25" s="21">
        <f t="shared" si="2"/>
        <v>0</v>
      </c>
      <c r="P25" s="21">
        <f t="shared" si="3"/>
        <v>0</v>
      </c>
      <c r="Q25" s="21">
        <f t="shared" si="4"/>
        <v>0</v>
      </c>
      <c r="R25" s="21">
        <f t="shared" si="5"/>
        <v>0</v>
      </c>
      <c r="S25" s="21">
        <f t="shared" si="6"/>
        <v>0</v>
      </c>
      <c r="T25" s="21">
        <f t="shared" si="7"/>
        <v>0</v>
      </c>
      <c r="U25" s="21">
        <f t="shared" si="8"/>
        <v>0</v>
      </c>
      <c r="V25" s="21">
        <f t="shared" si="9"/>
        <v>0</v>
      </c>
      <c r="W25" s="21">
        <f t="shared" si="9"/>
        <v>0</v>
      </c>
      <c r="X25" s="22">
        <f t="shared" si="10"/>
        <v>0</v>
      </c>
      <c r="Y25" s="23"/>
      <c r="Z25" s="23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ht="33" customHeight="1">
      <c r="A26" s="31">
        <v>18</v>
      </c>
      <c r="B26" s="3"/>
      <c r="C26" s="1"/>
      <c r="D26" s="1"/>
      <c r="E26" s="3"/>
      <c r="F26" s="3"/>
      <c r="G26" s="2"/>
      <c r="H26" s="2"/>
      <c r="I26" s="2"/>
      <c r="J26" s="2"/>
      <c r="K26" s="2"/>
      <c r="L26" s="2"/>
      <c r="M26" s="2"/>
      <c r="N26" s="30">
        <f t="shared" si="1"/>
        <v>0</v>
      </c>
      <c r="O26" s="21">
        <f t="shared" si="2"/>
        <v>0</v>
      </c>
      <c r="P26" s="21">
        <f t="shared" si="3"/>
        <v>0</v>
      </c>
      <c r="Q26" s="21">
        <f t="shared" si="4"/>
        <v>0</v>
      </c>
      <c r="R26" s="21">
        <f t="shared" si="5"/>
        <v>0</v>
      </c>
      <c r="S26" s="21">
        <f t="shared" si="6"/>
        <v>0</v>
      </c>
      <c r="T26" s="21">
        <f t="shared" si="7"/>
        <v>0</v>
      </c>
      <c r="U26" s="21">
        <f t="shared" si="8"/>
        <v>0</v>
      </c>
      <c r="V26" s="21">
        <f t="shared" si="9"/>
        <v>0</v>
      </c>
      <c r="W26" s="21">
        <f t="shared" si="9"/>
        <v>0</v>
      </c>
      <c r="X26" s="22">
        <f t="shared" si="10"/>
        <v>0</v>
      </c>
      <c r="Y26" s="23"/>
      <c r="Z26" s="23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ht="33" customHeight="1">
      <c r="A27" s="31">
        <v>19</v>
      </c>
      <c r="B27" s="1"/>
      <c r="C27" s="45"/>
      <c r="D27" s="45"/>
      <c r="E27" s="8"/>
      <c r="F27" s="8"/>
      <c r="G27" s="2"/>
      <c r="H27" s="2"/>
      <c r="I27" s="2"/>
      <c r="J27" s="2"/>
      <c r="K27" s="2"/>
      <c r="L27" s="2"/>
      <c r="M27" s="2"/>
      <c r="N27" s="30">
        <f t="shared" si="1"/>
        <v>0</v>
      </c>
      <c r="O27" s="21">
        <f t="shared" si="2"/>
        <v>0</v>
      </c>
      <c r="P27" s="21">
        <f t="shared" si="3"/>
        <v>0</v>
      </c>
      <c r="Q27" s="21">
        <f t="shared" si="4"/>
        <v>0</v>
      </c>
      <c r="R27" s="21">
        <f t="shared" si="5"/>
        <v>0</v>
      </c>
      <c r="S27" s="21">
        <f t="shared" si="6"/>
        <v>0</v>
      </c>
      <c r="T27" s="21">
        <f t="shared" si="7"/>
        <v>0</v>
      </c>
      <c r="U27" s="21">
        <f t="shared" si="8"/>
        <v>0</v>
      </c>
      <c r="V27" s="21">
        <f t="shared" si="9"/>
        <v>0</v>
      </c>
      <c r="W27" s="21">
        <f t="shared" si="9"/>
        <v>0</v>
      </c>
      <c r="X27" s="22">
        <f t="shared" si="10"/>
        <v>0</v>
      </c>
      <c r="Y27" s="23"/>
      <c r="Z27" s="23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ht="33" customHeight="1">
      <c r="A28" s="31">
        <v>20</v>
      </c>
      <c r="B28" s="31"/>
      <c r="C28" s="52"/>
      <c r="D28" s="52"/>
      <c r="E28" s="1"/>
      <c r="F28" s="8"/>
      <c r="G28" s="2"/>
      <c r="H28" s="2"/>
      <c r="I28" s="2"/>
      <c r="J28" s="2"/>
      <c r="K28" s="2"/>
      <c r="L28" s="2"/>
      <c r="M28" s="2"/>
      <c r="N28" s="30">
        <f t="shared" si="1"/>
        <v>0</v>
      </c>
      <c r="O28" s="21">
        <f t="shared" si="2"/>
        <v>0</v>
      </c>
      <c r="P28" s="21">
        <f t="shared" si="3"/>
        <v>0</v>
      </c>
      <c r="Q28" s="21">
        <f t="shared" si="4"/>
        <v>0</v>
      </c>
      <c r="R28" s="21">
        <f t="shared" si="5"/>
        <v>0</v>
      </c>
      <c r="S28" s="21">
        <f t="shared" si="6"/>
        <v>0</v>
      </c>
      <c r="T28" s="21">
        <f t="shared" si="7"/>
        <v>0</v>
      </c>
      <c r="U28" s="21">
        <f t="shared" si="8"/>
        <v>0</v>
      </c>
      <c r="V28" s="21">
        <f aca="true" t="shared" si="11" ref="V28:W48">IF(OR(L28="",L28="-"),0,L$8*(101+1000*LOG10(L$7/L28)))</f>
        <v>0</v>
      </c>
      <c r="W28" s="21">
        <f t="shared" si="11"/>
        <v>0</v>
      </c>
      <c r="X28" s="22">
        <f t="shared" si="10"/>
        <v>0</v>
      </c>
      <c r="Y28" s="23"/>
      <c r="Z28" s="23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ht="33" customHeight="1">
      <c r="A29" s="31">
        <v>21</v>
      </c>
      <c r="B29" s="3"/>
      <c r="C29" s="1"/>
      <c r="D29" s="1"/>
      <c r="E29" s="1"/>
      <c r="F29" s="3"/>
      <c r="G29" s="2"/>
      <c r="H29" s="2"/>
      <c r="I29" s="2"/>
      <c r="J29" s="2"/>
      <c r="K29" s="2"/>
      <c r="L29" s="2"/>
      <c r="M29" s="2"/>
      <c r="N29" s="30">
        <f t="shared" si="1"/>
        <v>0</v>
      </c>
      <c r="O29" s="21">
        <f t="shared" si="2"/>
        <v>0</v>
      </c>
      <c r="P29" s="21">
        <f t="shared" si="3"/>
        <v>0</v>
      </c>
      <c r="Q29" s="21">
        <f t="shared" si="4"/>
        <v>0</v>
      </c>
      <c r="R29" s="21">
        <f t="shared" si="5"/>
        <v>0</v>
      </c>
      <c r="S29" s="21">
        <f t="shared" si="6"/>
        <v>0</v>
      </c>
      <c r="T29" s="21">
        <f t="shared" si="7"/>
        <v>0</v>
      </c>
      <c r="U29" s="21">
        <f t="shared" si="8"/>
        <v>0</v>
      </c>
      <c r="V29" s="21">
        <f t="shared" si="11"/>
        <v>0</v>
      </c>
      <c r="W29" s="21">
        <f t="shared" si="11"/>
        <v>0</v>
      </c>
      <c r="X29" s="22">
        <f t="shared" si="10"/>
        <v>0</v>
      </c>
      <c r="Y29" s="23"/>
      <c r="Z29" s="23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ht="33" customHeight="1">
      <c r="A30" s="31">
        <v>22</v>
      </c>
      <c r="B30" s="8"/>
      <c r="C30" s="8"/>
      <c r="D30" s="9"/>
      <c r="E30" s="9"/>
      <c r="F30" s="3"/>
      <c r="G30" s="2"/>
      <c r="H30" s="2"/>
      <c r="I30" s="2"/>
      <c r="J30" s="2"/>
      <c r="K30" s="2"/>
      <c r="L30" s="2"/>
      <c r="M30" s="2"/>
      <c r="N30" s="30">
        <f t="shared" si="1"/>
        <v>0</v>
      </c>
      <c r="O30" s="21">
        <f t="shared" si="2"/>
        <v>0</v>
      </c>
      <c r="P30" s="21">
        <f t="shared" si="3"/>
        <v>0</v>
      </c>
      <c r="Q30" s="21">
        <f t="shared" si="4"/>
        <v>0</v>
      </c>
      <c r="R30" s="21">
        <f t="shared" si="5"/>
        <v>0</v>
      </c>
      <c r="S30" s="21">
        <f t="shared" si="6"/>
        <v>0</v>
      </c>
      <c r="T30" s="21">
        <f t="shared" si="7"/>
        <v>0</v>
      </c>
      <c r="U30" s="21">
        <f t="shared" si="8"/>
        <v>0</v>
      </c>
      <c r="V30" s="21">
        <f t="shared" si="11"/>
        <v>0</v>
      </c>
      <c r="W30" s="21">
        <f t="shared" si="11"/>
        <v>0</v>
      </c>
      <c r="X30" s="22">
        <f t="shared" si="10"/>
        <v>0</v>
      </c>
      <c r="Y30" s="23"/>
      <c r="Z30" s="23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33" customHeight="1">
      <c r="A31" s="31">
        <v>23</v>
      </c>
      <c r="B31" s="31"/>
      <c r="C31" s="46"/>
      <c r="D31" s="44"/>
      <c r="E31" s="3"/>
      <c r="F31" s="3"/>
      <c r="G31" s="2"/>
      <c r="H31" s="2"/>
      <c r="I31" s="2"/>
      <c r="J31" s="2"/>
      <c r="K31" s="2"/>
      <c r="L31" s="2"/>
      <c r="M31" s="2"/>
      <c r="N31" s="30">
        <f t="shared" si="1"/>
        <v>0</v>
      </c>
      <c r="O31" s="21">
        <f t="shared" si="2"/>
        <v>0</v>
      </c>
      <c r="P31" s="21">
        <f t="shared" si="3"/>
        <v>0</v>
      </c>
      <c r="Q31" s="21">
        <f t="shared" si="4"/>
        <v>0</v>
      </c>
      <c r="R31" s="21">
        <f t="shared" si="5"/>
        <v>0</v>
      </c>
      <c r="S31" s="21">
        <f t="shared" si="6"/>
        <v>0</v>
      </c>
      <c r="T31" s="21">
        <f t="shared" si="7"/>
        <v>0</v>
      </c>
      <c r="U31" s="21">
        <f t="shared" si="8"/>
        <v>0</v>
      </c>
      <c r="V31" s="21">
        <f t="shared" si="11"/>
        <v>0</v>
      </c>
      <c r="W31" s="21">
        <f t="shared" si="11"/>
        <v>0</v>
      </c>
      <c r="X31" s="22">
        <f t="shared" si="10"/>
        <v>0</v>
      </c>
      <c r="Y31" s="23"/>
      <c r="Z31" s="23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33" customHeight="1">
      <c r="A32" s="31">
        <v>24</v>
      </c>
      <c r="B32" s="1"/>
      <c r="C32" s="1"/>
      <c r="D32" s="28"/>
      <c r="E32" s="1"/>
      <c r="F32" s="3"/>
      <c r="G32" s="2"/>
      <c r="H32" s="2"/>
      <c r="I32" s="2"/>
      <c r="J32" s="2"/>
      <c r="K32" s="2"/>
      <c r="L32" s="2"/>
      <c r="M32" s="2"/>
      <c r="N32" s="30">
        <f t="shared" si="1"/>
        <v>0</v>
      </c>
      <c r="O32" s="21">
        <f t="shared" si="2"/>
        <v>0</v>
      </c>
      <c r="P32" s="21">
        <f t="shared" si="3"/>
        <v>0</v>
      </c>
      <c r="Q32" s="21">
        <f t="shared" si="4"/>
        <v>0</v>
      </c>
      <c r="R32" s="21">
        <f t="shared" si="5"/>
        <v>0</v>
      </c>
      <c r="S32" s="21">
        <f t="shared" si="6"/>
        <v>0</v>
      </c>
      <c r="T32" s="21">
        <f t="shared" si="7"/>
        <v>0</v>
      </c>
      <c r="U32" s="21">
        <f t="shared" si="8"/>
        <v>0</v>
      </c>
      <c r="V32" s="21">
        <f t="shared" si="11"/>
        <v>0</v>
      </c>
      <c r="W32" s="21">
        <f t="shared" si="11"/>
        <v>0</v>
      </c>
      <c r="X32" s="22">
        <f t="shared" si="10"/>
        <v>0</v>
      </c>
      <c r="Y32" s="23"/>
      <c r="Z32" s="23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33" customHeight="1">
      <c r="A33" s="31">
        <v>25</v>
      </c>
      <c r="B33" s="4"/>
      <c r="C33" s="1"/>
      <c r="D33" s="1"/>
      <c r="E33" s="4"/>
      <c r="F33" s="4"/>
      <c r="G33" s="2"/>
      <c r="H33" s="2"/>
      <c r="I33" s="2"/>
      <c r="J33" s="2"/>
      <c r="K33" s="2"/>
      <c r="L33" s="2"/>
      <c r="M33" s="2"/>
      <c r="N33" s="30">
        <f aca="true" t="shared" si="12" ref="N33:N55">X33</f>
        <v>0</v>
      </c>
      <c r="O33" s="21">
        <f t="shared" si="2"/>
        <v>0</v>
      </c>
      <c r="P33" s="21">
        <f t="shared" si="3"/>
        <v>0</v>
      </c>
      <c r="Q33" s="21">
        <f t="shared" si="4"/>
        <v>0</v>
      </c>
      <c r="R33" s="21">
        <f t="shared" si="5"/>
        <v>0</v>
      </c>
      <c r="S33" s="21">
        <f t="shared" si="6"/>
        <v>0</v>
      </c>
      <c r="T33" s="21">
        <f t="shared" si="7"/>
        <v>0</v>
      </c>
      <c r="U33" s="21">
        <f t="shared" si="8"/>
        <v>0</v>
      </c>
      <c r="V33" s="21">
        <f t="shared" si="11"/>
        <v>0</v>
      </c>
      <c r="W33" s="21">
        <f t="shared" si="11"/>
        <v>0</v>
      </c>
      <c r="X33" s="22">
        <f t="shared" si="10"/>
        <v>0</v>
      </c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38" customFormat="1" ht="33" customHeight="1">
      <c r="A34" s="31">
        <v>26</v>
      </c>
      <c r="B34" s="4"/>
      <c r="C34" s="29"/>
      <c r="D34" s="4"/>
      <c r="E34" s="4"/>
      <c r="F34" s="4"/>
      <c r="G34" s="2"/>
      <c r="H34" s="2"/>
      <c r="I34" s="2"/>
      <c r="J34" s="2"/>
      <c r="K34" s="2"/>
      <c r="L34" s="2"/>
      <c r="M34" s="2"/>
      <c r="N34" s="30">
        <f t="shared" si="12"/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34">
        <f t="shared" si="5"/>
        <v>0</v>
      </c>
      <c r="S34" s="34">
        <f t="shared" si="6"/>
        <v>0</v>
      </c>
      <c r="T34" s="34">
        <f t="shared" si="7"/>
        <v>0</v>
      </c>
      <c r="U34" s="34">
        <f t="shared" si="8"/>
        <v>0</v>
      </c>
      <c r="V34" s="34">
        <f t="shared" si="11"/>
        <v>0</v>
      </c>
      <c r="W34" s="34">
        <f t="shared" si="11"/>
        <v>0</v>
      </c>
      <c r="X34" s="35">
        <f t="shared" si="10"/>
        <v>0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s="38" customFormat="1" ht="33" customHeight="1">
      <c r="A35" s="31">
        <v>27</v>
      </c>
      <c r="B35" s="8"/>
      <c r="C35" s="8"/>
      <c r="D35" s="39"/>
      <c r="E35" s="8"/>
      <c r="F35" s="8"/>
      <c r="G35" s="2"/>
      <c r="H35" s="2"/>
      <c r="I35" s="2"/>
      <c r="J35" s="2"/>
      <c r="K35" s="2"/>
      <c r="L35" s="2"/>
      <c r="M35" s="2"/>
      <c r="N35" s="30">
        <f t="shared" si="12"/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34">
        <f t="shared" si="5"/>
        <v>0</v>
      </c>
      <c r="S35" s="34">
        <f t="shared" si="6"/>
        <v>0</v>
      </c>
      <c r="T35" s="34">
        <f t="shared" si="7"/>
        <v>0</v>
      </c>
      <c r="U35" s="34">
        <f t="shared" si="8"/>
        <v>0</v>
      </c>
      <c r="V35" s="34">
        <f t="shared" si="11"/>
        <v>0</v>
      </c>
      <c r="W35" s="34">
        <f t="shared" si="11"/>
        <v>0</v>
      </c>
      <c r="X35" s="35">
        <f t="shared" si="10"/>
        <v>0</v>
      </c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s="38" customFormat="1" ht="33" customHeight="1">
      <c r="A36" s="31">
        <v>28</v>
      </c>
      <c r="B36" s="1"/>
      <c r="C36" s="1"/>
      <c r="D36" s="1"/>
      <c r="E36" s="3"/>
      <c r="F36" s="3"/>
      <c r="G36" s="2"/>
      <c r="H36" s="2"/>
      <c r="I36" s="2"/>
      <c r="J36" s="2"/>
      <c r="K36" s="2"/>
      <c r="L36" s="2"/>
      <c r="M36" s="2"/>
      <c r="N36" s="30">
        <f t="shared" si="12"/>
        <v>0</v>
      </c>
      <c r="O36" s="34">
        <f t="shared" si="2"/>
        <v>0</v>
      </c>
      <c r="P36" s="34">
        <f t="shared" si="3"/>
        <v>0</v>
      </c>
      <c r="Q36" s="34">
        <f t="shared" si="4"/>
        <v>0</v>
      </c>
      <c r="R36" s="34">
        <f t="shared" si="5"/>
        <v>0</v>
      </c>
      <c r="S36" s="34">
        <f t="shared" si="6"/>
        <v>0</v>
      </c>
      <c r="T36" s="34">
        <f t="shared" si="7"/>
        <v>0</v>
      </c>
      <c r="U36" s="34">
        <f t="shared" si="8"/>
        <v>0</v>
      </c>
      <c r="V36" s="34">
        <f t="shared" si="11"/>
        <v>0</v>
      </c>
      <c r="W36" s="34">
        <f t="shared" si="11"/>
        <v>0</v>
      </c>
      <c r="X36" s="35">
        <f t="shared" si="10"/>
        <v>0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3" customHeight="1">
      <c r="A37" s="31">
        <v>29</v>
      </c>
      <c r="B37" s="4"/>
      <c r="C37" s="1"/>
      <c r="D37" s="4"/>
      <c r="E37" s="4"/>
      <c r="F37" s="4"/>
      <c r="G37" s="2"/>
      <c r="H37" s="2"/>
      <c r="I37" s="2"/>
      <c r="J37" s="2"/>
      <c r="K37" s="2"/>
      <c r="L37" s="2"/>
      <c r="M37" s="2"/>
      <c r="N37" s="30">
        <f t="shared" si="12"/>
        <v>0</v>
      </c>
      <c r="O37" s="34">
        <f t="shared" si="2"/>
        <v>0</v>
      </c>
      <c r="P37" s="34">
        <f t="shared" si="3"/>
        <v>0</v>
      </c>
      <c r="Q37" s="34">
        <f t="shared" si="4"/>
        <v>0</v>
      </c>
      <c r="R37" s="34">
        <f t="shared" si="5"/>
        <v>0</v>
      </c>
      <c r="S37" s="34">
        <f t="shared" si="6"/>
        <v>0</v>
      </c>
      <c r="T37" s="34">
        <f t="shared" si="7"/>
        <v>0</v>
      </c>
      <c r="U37" s="34">
        <f t="shared" si="8"/>
        <v>0</v>
      </c>
      <c r="V37" s="34">
        <f t="shared" si="11"/>
        <v>0</v>
      </c>
      <c r="W37" s="34">
        <f t="shared" si="11"/>
        <v>0</v>
      </c>
      <c r="X37" s="35">
        <f t="shared" si="10"/>
        <v>0</v>
      </c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38" customFormat="1" ht="33" customHeight="1">
      <c r="A38" s="31">
        <v>30</v>
      </c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30">
        <f t="shared" si="12"/>
        <v>0</v>
      </c>
      <c r="O38" s="34">
        <f t="shared" si="2"/>
        <v>0</v>
      </c>
      <c r="P38" s="34">
        <f t="shared" si="3"/>
        <v>0</v>
      </c>
      <c r="Q38" s="34">
        <f t="shared" si="4"/>
        <v>0</v>
      </c>
      <c r="R38" s="34">
        <f t="shared" si="5"/>
        <v>0</v>
      </c>
      <c r="S38" s="34">
        <f t="shared" si="6"/>
        <v>0</v>
      </c>
      <c r="T38" s="34">
        <f t="shared" si="7"/>
        <v>0</v>
      </c>
      <c r="U38" s="34">
        <f t="shared" si="8"/>
        <v>0</v>
      </c>
      <c r="V38" s="34">
        <f t="shared" si="11"/>
        <v>0</v>
      </c>
      <c r="W38" s="34">
        <f t="shared" si="11"/>
        <v>0</v>
      </c>
      <c r="X38" s="35">
        <f t="shared" si="10"/>
        <v>0</v>
      </c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38" customFormat="1" ht="33" customHeight="1">
      <c r="A39" s="31">
        <v>31</v>
      </c>
      <c r="B39" s="8"/>
      <c r="C39" s="8"/>
      <c r="D39" s="15"/>
      <c r="E39" s="9"/>
      <c r="F39" s="8"/>
      <c r="G39" s="2"/>
      <c r="H39" s="2"/>
      <c r="I39" s="2"/>
      <c r="J39" s="2"/>
      <c r="K39" s="2"/>
      <c r="L39" s="2"/>
      <c r="M39" s="2"/>
      <c r="N39" s="30">
        <f t="shared" si="12"/>
        <v>0</v>
      </c>
      <c r="O39" s="34">
        <f t="shared" si="2"/>
        <v>0</v>
      </c>
      <c r="P39" s="34">
        <f t="shared" si="3"/>
        <v>0</v>
      </c>
      <c r="Q39" s="34">
        <f t="shared" si="4"/>
        <v>0</v>
      </c>
      <c r="R39" s="34">
        <f t="shared" si="5"/>
        <v>0</v>
      </c>
      <c r="S39" s="34">
        <f t="shared" si="6"/>
        <v>0</v>
      </c>
      <c r="T39" s="34">
        <f t="shared" si="7"/>
        <v>0</v>
      </c>
      <c r="U39" s="34">
        <f t="shared" si="8"/>
        <v>0</v>
      </c>
      <c r="V39" s="34">
        <f t="shared" si="11"/>
        <v>0</v>
      </c>
      <c r="W39" s="34">
        <f t="shared" si="11"/>
        <v>0</v>
      </c>
      <c r="X39" s="35">
        <f t="shared" si="10"/>
        <v>0</v>
      </c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38" customFormat="1" ht="33" customHeight="1">
      <c r="A40" s="31">
        <v>32</v>
      </c>
      <c r="B40" s="4"/>
      <c r="C40" s="29"/>
      <c r="D40" s="4"/>
      <c r="E40" s="4"/>
      <c r="F40" s="4"/>
      <c r="G40" s="2"/>
      <c r="H40" s="2"/>
      <c r="I40" s="2"/>
      <c r="J40" s="2"/>
      <c r="K40" s="2"/>
      <c r="L40" s="2"/>
      <c r="M40" s="2"/>
      <c r="N40" s="30">
        <f t="shared" si="12"/>
        <v>0</v>
      </c>
      <c r="O40" s="34">
        <f t="shared" si="2"/>
        <v>0</v>
      </c>
      <c r="P40" s="34">
        <f t="shared" si="3"/>
        <v>0</v>
      </c>
      <c r="Q40" s="34">
        <f t="shared" si="4"/>
        <v>0</v>
      </c>
      <c r="R40" s="34">
        <f t="shared" si="5"/>
        <v>0</v>
      </c>
      <c r="S40" s="34">
        <f t="shared" si="6"/>
        <v>0</v>
      </c>
      <c r="T40" s="34">
        <f t="shared" si="7"/>
        <v>0</v>
      </c>
      <c r="U40" s="34">
        <f t="shared" si="8"/>
        <v>0</v>
      </c>
      <c r="V40" s="34">
        <f t="shared" si="11"/>
        <v>0</v>
      </c>
      <c r="W40" s="34">
        <f t="shared" si="11"/>
        <v>0</v>
      </c>
      <c r="X40" s="35">
        <f t="shared" si="10"/>
        <v>0</v>
      </c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s="38" customFormat="1" ht="33" customHeight="1">
      <c r="A41" s="31">
        <v>33</v>
      </c>
      <c r="B41" s="3"/>
      <c r="C41" s="1"/>
      <c r="D41" s="1"/>
      <c r="E41" s="40"/>
      <c r="F41" s="3"/>
      <c r="G41" s="2"/>
      <c r="H41" s="2"/>
      <c r="I41" s="2"/>
      <c r="J41" s="2"/>
      <c r="K41" s="2"/>
      <c r="L41" s="2"/>
      <c r="M41" s="2"/>
      <c r="N41" s="30">
        <f t="shared" si="12"/>
        <v>0</v>
      </c>
      <c r="O41" s="34">
        <f t="shared" si="2"/>
        <v>0</v>
      </c>
      <c r="P41" s="34">
        <f t="shared" si="3"/>
        <v>0</v>
      </c>
      <c r="Q41" s="34">
        <f t="shared" si="4"/>
        <v>0</v>
      </c>
      <c r="R41" s="34">
        <f t="shared" si="5"/>
        <v>0</v>
      </c>
      <c r="S41" s="34">
        <f t="shared" si="6"/>
        <v>0</v>
      </c>
      <c r="T41" s="34">
        <f t="shared" si="7"/>
        <v>0</v>
      </c>
      <c r="U41" s="34">
        <f t="shared" si="8"/>
        <v>0</v>
      </c>
      <c r="V41" s="34">
        <f t="shared" si="11"/>
        <v>0</v>
      </c>
      <c r="W41" s="34">
        <f t="shared" si="11"/>
        <v>0</v>
      </c>
      <c r="X41" s="35">
        <f t="shared" si="10"/>
        <v>0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38" customFormat="1" ht="33" customHeight="1">
      <c r="A42" s="31">
        <v>34</v>
      </c>
      <c r="B42" s="1"/>
      <c r="C42" s="1"/>
      <c r="D42" s="1"/>
      <c r="E42" s="9"/>
      <c r="F42" s="8"/>
      <c r="G42" s="2"/>
      <c r="H42" s="2"/>
      <c r="I42" s="2"/>
      <c r="J42" s="2"/>
      <c r="K42" s="2"/>
      <c r="L42" s="2"/>
      <c r="M42" s="2"/>
      <c r="N42" s="30">
        <f t="shared" si="12"/>
        <v>0</v>
      </c>
      <c r="O42" s="34">
        <f t="shared" si="2"/>
        <v>0</v>
      </c>
      <c r="P42" s="34">
        <f t="shared" si="3"/>
        <v>0</v>
      </c>
      <c r="Q42" s="34">
        <f t="shared" si="4"/>
        <v>0</v>
      </c>
      <c r="R42" s="34">
        <f t="shared" si="5"/>
        <v>0</v>
      </c>
      <c r="S42" s="34">
        <f t="shared" si="6"/>
        <v>0</v>
      </c>
      <c r="T42" s="34">
        <f t="shared" si="7"/>
        <v>0</v>
      </c>
      <c r="U42" s="34">
        <f t="shared" si="8"/>
        <v>0</v>
      </c>
      <c r="V42" s="34">
        <f t="shared" si="11"/>
        <v>0</v>
      </c>
      <c r="W42" s="34">
        <f t="shared" si="11"/>
        <v>0</v>
      </c>
      <c r="X42" s="35">
        <f t="shared" si="10"/>
        <v>0</v>
      </c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s="38" customFormat="1" ht="33" customHeight="1">
      <c r="A43" s="31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30">
        <f t="shared" si="12"/>
        <v>0</v>
      </c>
      <c r="O43" s="34">
        <f t="shared" si="2"/>
        <v>0</v>
      </c>
      <c r="P43" s="34">
        <f t="shared" si="3"/>
        <v>0</v>
      </c>
      <c r="Q43" s="34">
        <f t="shared" si="4"/>
        <v>0</v>
      </c>
      <c r="R43" s="34">
        <f t="shared" si="5"/>
        <v>0</v>
      </c>
      <c r="S43" s="34">
        <f t="shared" si="6"/>
        <v>0</v>
      </c>
      <c r="T43" s="34">
        <f t="shared" si="7"/>
        <v>0</v>
      </c>
      <c r="U43" s="34">
        <f t="shared" si="8"/>
        <v>0</v>
      </c>
      <c r="V43" s="34">
        <f t="shared" si="11"/>
        <v>0</v>
      </c>
      <c r="W43" s="34">
        <f t="shared" si="11"/>
        <v>0</v>
      </c>
      <c r="X43" s="35">
        <f t="shared" si="10"/>
        <v>0</v>
      </c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s="38" customFormat="1" ht="33" customHeight="1">
      <c r="A44" s="31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30">
        <f t="shared" si="12"/>
        <v>0</v>
      </c>
      <c r="O44" s="34">
        <f t="shared" si="2"/>
        <v>0</v>
      </c>
      <c r="P44" s="34">
        <f t="shared" si="3"/>
        <v>0</v>
      </c>
      <c r="Q44" s="34">
        <f t="shared" si="4"/>
        <v>0</v>
      </c>
      <c r="R44" s="34">
        <f t="shared" si="5"/>
        <v>0</v>
      </c>
      <c r="S44" s="34">
        <f t="shared" si="6"/>
        <v>0</v>
      </c>
      <c r="T44" s="34">
        <f t="shared" si="7"/>
        <v>0</v>
      </c>
      <c r="U44" s="34">
        <f t="shared" si="8"/>
        <v>0</v>
      </c>
      <c r="V44" s="34">
        <f t="shared" si="11"/>
        <v>0</v>
      </c>
      <c r="W44" s="34">
        <f t="shared" si="11"/>
        <v>0</v>
      </c>
      <c r="X44" s="35">
        <f t="shared" si="10"/>
        <v>0</v>
      </c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s="38" customFormat="1" ht="33" customHeight="1">
      <c r="A45" s="31">
        <v>37</v>
      </c>
      <c r="B45" s="8"/>
      <c r="C45" s="1"/>
      <c r="D45" s="28"/>
      <c r="E45" s="8"/>
      <c r="F45" s="8"/>
      <c r="G45" s="2"/>
      <c r="H45" s="2"/>
      <c r="I45" s="2"/>
      <c r="J45" s="2"/>
      <c r="K45" s="2"/>
      <c r="L45" s="2"/>
      <c r="M45" s="2"/>
      <c r="N45" s="30">
        <f t="shared" si="12"/>
        <v>0</v>
      </c>
      <c r="O45" s="34">
        <f t="shared" si="2"/>
        <v>0</v>
      </c>
      <c r="P45" s="34">
        <f t="shared" si="3"/>
        <v>0</v>
      </c>
      <c r="Q45" s="34">
        <f t="shared" si="4"/>
        <v>0</v>
      </c>
      <c r="R45" s="34">
        <f t="shared" si="5"/>
        <v>0</v>
      </c>
      <c r="S45" s="34">
        <f t="shared" si="6"/>
        <v>0</v>
      </c>
      <c r="T45" s="34">
        <f t="shared" si="7"/>
        <v>0</v>
      </c>
      <c r="U45" s="34">
        <f t="shared" si="8"/>
        <v>0</v>
      </c>
      <c r="V45" s="34">
        <f t="shared" si="11"/>
        <v>0</v>
      </c>
      <c r="W45" s="34">
        <f t="shared" si="11"/>
        <v>0</v>
      </c>
      <c r="X45" s="35">
        <f t="shared" si="10"/>
        <v>0</v>
      </c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s="38" customFormat="1" ht="33" customHeight="1">
      <c r="A46" s="31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0">
        <f t="shared" si="12"/>
        <v>0</v>
      </c>
      <c r="O46" s="34">
        <f t="shared" si="2"/>
        <v>0</v>
      </c>
      <c r="P46" s="34">
        <f t="shared" si="3"/>
        <v>0</v>
      </c>
      <c r="Q46" s="34">
        <f t="shared" si="4"/>
        <v>0</v>
      </c>
      <c r="R46" s="34">
        <f t="shared" si="5"/>
        <v>0</v>
      </c>
      <c r="S46" s="34">
        <f t="shared" si="6"/>
        <v>0</v>
      </c>
      <c r="T46" s="34">
        <f t="shared" si="7"/>
        <v>0</v>
      </c>
      <c r="U46" s="34">
        <f t="shared" si="8"/>
        <v>0</v>
      </c>
      <c r="V46" s="34">
        <f t="shared" si="11"/>
        <v>0</v>
      </c>
      <c r="W46" s="34">
        <f t="shared" si="11"/>
        <v>0</v>
      </c>
      <c r="X46" s="35">
        <f t="shared" si="10"/>
        <v>0</v>
      </c>
      <c r="Y46" s="36"/>
      <c r="Z46" s="36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s="38" customFormat="1" ht="33" customHeight="1">
      <c r="A47" s="31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0">
        <f t="shared" si="12"/>
        <v>0</v>
      </c>
      <c r="O47" s="34">
        <f t="shared" si="2"/>
        <v>0</v>
      </c>
      <c r="P47" s="34">
        <f t="shared" si="3"/>
        <v>0</v>
      </c>
      <c r="Q47" s="34">
        <f t="shared" si="4"/>
        <v>0</v>
      </c>
      <c r="R47" s="34">
        <f t="shared" si="5"/>
        <v>0</v>
      </c>
      <c r="S47" s="34">
        <f t="shared" si="6"/>
        <v>0</v>
      </c>
      <c r="T47" s="34">
        <f t="shared" si="7"/>
        <v>0</v>
      </c>
      <c r="U47" s="34">
        <f t="shared" si="8"/>
        <v>0</v>
      </c>
      <c r="V47" s="34">
        <f t="shared" si="11"/>
        <v>0</v>
      </c>
      <c r="W47" s="34">
        <f t="shared" si="11"/>
        <v>0</v>
      </c>
      <c r="X47" s="35">
        <f t="shared" si="10"/>
        <v>0</v>
      </c>
      <c r="Y47" s="36"/>
      <c r="Z47" s="36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s="38" customFormat="1" ht="33" customHeight="1">
      <c r="A48" s="31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0">
        <f t="shared" si="12"/>
        <v>0</v>
      </c>
      <c r="O48" s="34">
        <f t="shared" si="2"/>
        <v>0</v>
      </c>
      <c r="P48" s="34">
        <f t="shared" si="3"/>
        <v>0</v>
      </c>
      <c r="Q48" s="34">
        <f t="shared" si="4"/>
        <v>0</v>
      </c>
      <c r="R48" s="34">
        <f t="shared" si="5"/>
        <v>0</v>
      </c>
      <c r="S48" s="34">
        <f t="shared" si="6"/>
        <v>0</v>
      </c>
      <c r="T48" s="34">
        <f t="shared" si="7"/>
        <v>0</v>
      </c>
      <c r="U48" s="34">
        <f t="shared" si="8"/>
        <v>0</v>
      </c>
      <c r="V48" s="34">
        <f t="shared" si="11"/>
        <v>0</v>
      </c>
      <c r="W48" s="34">
        <f t="shared" si="11"/>
        <v>0</v>
      </c>
      <c r="X48" s="35">
        <f t="shared" si="10"/>
        <v>0</v>
      </c>
      <c r="Y48" s="36"/>
      <c r="Z48" s="36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s="38" customFormat="1" ht="33" customHeight="1">
      <c r="A49" s="31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0">
        <f t="shared" si="12"/>
        <v>0</v>
      </c>
      <c r="O49" s="34">
        <f t="shared" si="2"/>
        <v>0</v>
      </c>
      <c r="P49" s="34">
        <f t="shared" si="3"/>
        <v>0</v>
      </c>
      <c r="Q49" s="34">
        <f t="shared" si="4"/>
        <v>0</v>
      </c>
      <c r="R49" s="34">
        <f t="shared" si="5"/>
        <v>0</v>
      </c>
      <c r="S49" s="34">
        <f t="shared" si="6"/>
        <v>0</v>
      </c>
      <c r="T49" s="34">
        <f t="shared" si="7"/>
        <v>0</v>
      </c>
      <c r="U49" s="34">
        <f t="shared" si="8"/>
        <v>0</v>
      </c>
      <c r="V49" s="34">
        <f aca="true" t="shared" si="13" ref="V49:W55">IF(OR(L49="",L49="-"),0,L$8*(101+1000*LOG10(L$7/L49)))</f>
        <v>0</v>
      </c>
      <c r="W49" s="34">
        <f t="shared" si="13"/>
        <v>0</v>
      </c>
      <c r="X49" s="35">
        <f t="shared" si="10"/>
        <v>0</v>
      </c>
      <c r="Y49" s="36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s="38" customFormat="1" ht="33" customHeight="1">
      <c r="A50" s="31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0">
        <f t="shared" si="12"/>
        <v>0</v>
      </c>
      <c r="O50" s="34">
        <f t="shared" si="2"/>
        <v>0</v>
      </c>
      <c r="P50" s="34">
        <f t="shared" si="3"/>
        <v>0</v>
      </c>
      <c r="Q50" s="34">
        <f t="shared" si="4"/>
        <v>0</v>
      </c>
      <c r="R50" s="34">
        <f t="shared" si="5"/>
        <v>0</v>
      </c>
      <c r="S50" s="34">
        <f t="shared" si="6"/>
        <v>0</v>
      </c>
      <c r="T50" s="34">
        <f t="shared" si="7"/>
        <v>0</v>
      </c>
      <c r="U50" s="34">
        <f t="shared" si="8"/>
        <v>0</v>
      </c>
      <c r="V50" s="34">
        <f t="shared" si="13"/>
        <v>0</v>
      </c>
      <c r="W50" s="34">
        <f t="shared" si="13"/>
        <v>0</v>
      </c>
      <c r="X50" s="35">
        <f t="shared" si="10"/>
        <v>0</v>
      </c>
      <c r="Y50" s="36"/>
      <c r="Z50" s="3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s="38" customFormat="1" ht="33" customHeight="1">
      <c r="A51" s="31">
        <v>43</v>
      </c>
      <c r="B51" s="32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0">
        <f t="shared" si="12"/>
        <v>0</v>
      </c>
      <c r="O51" s="34">
        <f t="shared" si="2"/>
        <v>0</v>
      </c>
      <c r="P51" s="34">
        <f t="shared" si="3"/>
        <v>0</v>
      </c>
      <c r="Q51" s="34">
        <f t="shared" si="4"/>
        <v>0</v>
      </c>
      <c r="R51" s="34">
        <f t="shared" si="5"/>
        <v>0</v>
      </c>
      <c r="S51" s="34">
        <f t="shared" si="6"/>
        <v>0</v>
      </c>
      <c r="T51" s="34">
        <f t="shared" si="7"/>
        <v>0</v>
      </c>
      <c r="U51" s="34">
        <f t="shared" si="8"/>
        <v>0</v>
      </c>
      <c r="V51" s="34">
        <f t="shared" si="13"/>
        <v>0</v>
      </c>
      <c r="W51" s="34">
        <f t="shared" si="13"/>
        <v>0</v>
      </c>
      <c r="X51" s="35">
        <f t="shared" si="10"/>
        <v>0</v>
      </c>
      <c r="Y51" s="36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s="38" customFormat="1" ht="33" customHeight="1">
      <c r="A52" s="31">
        <v>44</v>
      </c>
      <c r="B52" s="1"/>
      <c r="C52" s="1"/>
      <c r="D52" s="33"/>
      <c r="E52" s="33"/>
      <c r="F52" s="33"/>
      <c r="G52" s="2"/>
      <c r="H52" s="2"/>
      <c r="I52" s="2"/>
      <c r="J52" s="2"/>
      <c r="K52" s="2"/>
      <c r="L52" s="2"/>
      <c r="M52" s="2"/>
      <c r="N52" s="30">
        <f t="shared" si="12"/>
        <v>0</v>
      </c>
      <c r="O52" s="34">
        <f t="shared" si="2"/>
        <v>0</v>
      </c>
      <c r="P52" s="34">
        <f t="shared" si="3"/>
        <v>0</v>
      </c>
      <c r="Q52" s="34">
        <f t="shared" si="4"/>
        <v>0</v>
      </c>
      <c r="R52" s="34">
        <f t="shared" si="5"/>
        <v>0</v>
      </c>
      <c r="S52" s="34">
        <f t="shared" si="6"/>
        <v>0</v>
      </c>
      <c r="T52" s="34">
        <f t="shared" si="7"/>
        <v>0</v>
      </c>
      <c r="U52" s="34">
        <f t="shared" si="8"/>
        <v>0</v>
      </c>
      <c r="V52" s="34">
        <f t="shared" si="13"/>
        <v>0</v>
      </c>
      <c r="W52" s="34">
        <f t="shared" si="13"/>
        <v>0</v>
      </c>
      <c r="X52" s="35">
        <f t="shared" si="10"/>
        <v>0</v>
      </c>
      <c r="Y52" s="36"/>
      <c r="Z52" s="3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s="38" customFormat="1" ht="33" customHeight="1">
      <c r="A53" s="31">
        <v>45</v>
      </c>
      <c r="B53" s="8"/>
      <c r="C53" s="27"/>
      <c r="D53" s="27"/>
      <c r="E53" s="9"/>
      <c r="F53" s="4"/>
      <c r="G53" s="2"/>
      <c r="H53" s="2"/>
      <c r="I53" s="2"/>
      <c r="J53" s="2"/>
      <c r="K53" s="2"/>
      <c r="L53" s="2"/>
      <c r="M53" s="2"/>
      <c r="N53" s="30">
        <f t="shared" si="12"/>
        <v>0</v>
      </c>
      <c r="O53" s="34">
        <f t="shared" si="2"/>
        <v>0</v>
      </c>
      <c r="P53" s="34">
        <f t="shared" si="3"/>
        <v>0</v>
      </c>
      <c r="Q53" s="34">
        <f t="shared" si="4"/>
        <v>0</v>
      </c>
      <c r="R53" s="34">
        <f t="shared" si="5"/>
        <v>0</v>
      </c>
      <c r="S53" s="34">
        <f t="shared" si="6"/>
        <v>0</v>
      </c>
      <c r="T53" s="34">
        <f t="shared" si="7"/>
        <v>0</v>
      </c>
      <c r="U53" s="34">
        <f t="shared" si="8"/>
        <v>0</v>
      </c>
      <c r="V53" s="34">
        <f t="shared" si="13"/>
        <v>0</v>
      </c>
      <c r="W53" s="34">
        <f t="shared" si="13"/>
        <v>0</v>
      </c>
      <c r="X53" s="35">
        <f t="shared" si="10"/>
        <v>0</v>
      </c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s="38" customFormat="1" ht="33" customHeight="1">
      <c r="A54" s="31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0">
        <f t="shared" si="12"/>
        <v>0</v>
      </c>
      <c r="O54" s="34">
        <f t="shared" si="2"/>
        <v>0</v>
      </c>
      <c r="P54" s="34">
        <f t="shared" si="3"/>
        <v>0</v>
      </c>
      <c r="Q54" s="34">
        <f t="shared" si="4"/>
        <v>0</v>
      </c>
      <c r="R54" s="34">
        <f t="shared" si="5"/>
        <v>0</v>
      </c>
      <c r="S54" s="34">
        <f t="shared" si="6"/>
        <v>0</v>
      </c>
      <c r="T54" s="34">
        <f t="shared" si="7"/>
        <v>0</v>
      </c>
      <c r="U54" s="34">
        <f t="shared" si="8"/>
        <v>0</v>
      </c>
      <c r="V54" s="34">
        <f t="shared" si="13"/>
        <v>0</v>
      </c>
      <c r="W54" s="34">
        <f t="shared" si="13"/>
        <v>0</v>
      </c>
      <c r="X54" s="35">
        <f t="shared" si="10"/>
        <v>0</v>
      </c>
      <c r="Y54" s="36"/>
      <c r="Z54" s="36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s="38" customFormat="1" ht="33" customHeight="1">
      <c r="A55" s="31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0">
        <f t="shared" si="12"/>
        <v>0</v>
      </c>
      <c r="O55" s="34">
        <f t="shared" si="2"/>
        <v>0</v>
      </c>
      <c r="P55" s="34">
        <f t="shared" si="3"/>
        <v>0</v>
      </c>
      <c r="Q55" s="34">
        <f t="shared" si="4"/>
        <v>0</v>
      </c>
      <c r="R55" s="34">
        <f t="shared" si="5"/>
        <v>0</v>
      </c>
      <c r="S55" s="34">
        <f t="shared" si="6"/>
        <v>0</v>
      </c>
      <c r="T55" s="34">
        <f t="shared" si="7"/>
        <v>0</v>
      </c>
      <c r="U55" s="34">
        <f t="shared" si="8"/>
        <v>0</v>
      </c>
      <c r="V55" s="34">
        <f t="shared" si="13"/>
        <v>0</v>
      </c>
      <c r="W55" s="34">
        <f t="shared" si="13"/>
        <v>0</v>
      </c>
      <c r="X55" s="35">
        <f t="shared" si="10"/>
        <v>0</v>
      </c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0" customWidth="1"/>
    <col min="4" max="4" width="25.140625" style="0" customWidth="1"/>
  </cols>
  <sheetData>
    <row r="1" ht="12.75">
      <c r="B1" t="s">
        <v>15</v>
      </c>
    </row>
    <row r="2" ht="13.5" thickBot="1"/>
    <row r="3" spans="2:4" ht="13.5" thickBot="1">
      <c r="B3" s="5" t="s">
        <v>9</v>
      </c>
      <c r="C3" s="6" t="s">
        <v>14</v>
      </c>
      <c r="D3" s="7" t="s">
        <v>10</v>
      </c>
    </row>
    <row r="4" spans="2:4" ht="12.75">
      <c r="B4" s="80" t="s">
        <v>12</v>
      </c>
      <c r="C4" s="10">
        <f>'T2'!J4</f>
        <v>2.5</v>
      </c>
      <c r="D4" s="54">
        <v>5</v>
      </c>
    </row>
    <row r="5" spans="2:4" ht="12.75">
      <c r="B5" s="81" t="s">
        <v>13</v>
      </c>
      <c r="C5" s="11">
        <f>'T3'!J4</f>
        <v>2.625</v>
      </c>
      <c r="D5" s="41">
        <v>4</v>
      </c>
    </row>
    <row r="6" spans="2:4" ht="12.75">
      <c r="B6" s="81" t="s">
        <v>51</v>
      </c>
      <c r="C6" s="11">
        <f>Open!J4</f>
        <v>1.375</v>
      </c>
      <c r="D6" s="41">
        <v>3</v>
      </c>
    </row>
    <row r="7" spans="2:4" ht="12.75">
      <c r="B7" s="81" t="s">
        <v>11</v>
      </c>
      <c r="C7" s="11">
        <f>'T1'!J4</f>
        <v>2.272727272727273</v>
      </c>
      <c r="D7" s="41">
        <v>4</v>
      </c>
    </row>
    <row r="8" ht="12.75">
      <c r="D8">
        <f>SUM(D4:D7)</f>
        <v>16</v>
      </c>
    </row>
    <row r="9" spans="2:3" ht="12.75">
      <c r="B9" s="14"/>
      <c r="C9" s="13" t="s">
        <v>17</v>
      </c>
    </row>
    <row r="10" spans="2:3" ht="12.75">
      <c r="B10" s="16"/>
      <c r="C10" s="12" t="s">
        <v>16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Jarek Bazylko</cp:lastModifiedBy>
  <dcterms:created xsi:type="dcterms:W3CDTF">2007-10-17T16:56:29Z</dcterms:created>
  <dcterms:modified xsi:type="dcterms:W3CDTF">2018-06-22T16:59:45Z</dcterms:modified>
  <cp:category/>
  <cp:version/>
  <cp:contentType/>
  <cp:contentStatus/>
</cp:coreProperties>
</file>